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74EFA376-ADEA-4C2C-8F98-8C143A7D5241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Planilha!$A$1:$J$776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81029"/>
</workbook>
</file>

<file path=xl/calcChain.xml><?xml version="1.0" encoding="utf-8"?>
<calcChain xmlns="http://schemas.openxmlformats.org/spreadsheetml/2006/main">
  <c r="I157" i="17" l="1"/>
  <c r="I156" i="17"/>
  <c r="I155" i="17"/>
  <c r="I153" i="17"/>
  <c r="I152" i="17"/>
  <c r="I150" i="17"/>
  <c r="I149" i="17"/>
  <c r="I147" i="17"/>
  <c r="I146" i="17"/>
  <c r="I145" i="17"/>
  <c r="I737" i="17"/>
  <c r="I463" i="17"/>
  <c r="I253" i="17"/>
  <c r="I128" i="17"/>
  <c r="I129" i="17"/>
  <c r="I130" i="17"/>
  <c r="I131" i="17"/>
  <c r="I132" i="17"/>
  <c r="I133" i="17"/>
  <c r="I134" i="17"/>
  <c r="I135" i="17"/>
  <c r="I16" i="17"/>
  <c r="I189" i="17"/>
  <c r="I751" i="17"/>
  <c r="I752" i="17" s="1"/>
  <c r="I728" i="17"/>
  <c r="I729" i="17"/>
  <c r="I730" i="17"/>
  <c r="I731" i="17"/>
  <c r="I732" i="17"/>
  <c r="I733" i="17"/>
  <c r="I734" i="17"/>
  <c r="I735" i="17"/>
  <c r="I736" i="17"/>
  <c r="I738" i="17"/>
  <c r="I739" i="17"/>
  <c r="I740" i="17"/>
  <c r="I741" i="17"/>
  <c r="I742" i="17"/>
  <c r="I743" i="17"/>
  <c r="I744" i="17"/>
  <c r="I745" i="17"/>
  <c r="I746" i="17"/>
  <c r="I747" i="17"/>
  <c r="I748" i="17"/>
  <c r="I710" i="17"/>
  <c r="I711" i="17"/>
  <c r="I712" i="17"/>
  <c r="I714" i="17"/>
  <c r="I715" i="17"/>
  <c r="I716" i="17"/>
  <c r="I717" i="17"/>
  <c r="I719" i="17"/>
  <c r="I721" i="17"/>
  <c r="I722" i="17"/>
  <c r="I723" i="17"/>
  <c r="I725" i="17"/>
  <c r="I652" i="17"/>
  <c r="I653" i="17"/>
  <c r="I654" i="17"/>
  <c r="I657" i="17"/>
  <c r="I658" i="17"/>
  <c r="I659" i="17"/>
  <c r="I660" i="17"/>
  <c r="I661" i="17"/>
  <c r="I662" i="17"/>
  <c r="I664" i="17"/>
  <c r="I666" i="17"/>
  <c r="I667" i="17"/>
  <c r="I668" i="17"/>
  <c r="I669" i="17"/>
  <c r="I673" i="17"/>
  <c r="I674" i="17"/>
  <c r="I676" i="17"/>
  <c r="I678" i="17"/>
  <c r="I679" i="17"/>
  <c r="I681" i="17"/>
  <c r="I682" i="17"/>
  <c r="I684" i="17"/>
  <c r="I686" i="17"/>
  <c r="I688" i="17"/>
  <c r="I689" i="17"/>
  <c r="I691" i="17"/>
  <c r="I693" i="17"/>
  <c r="I694" i="17"/>
  <c r="I697" i="17"/>
  <c r="I699" i="17"/>
  <c r="I700" i="17"/>
  <c r="I702" i="17"/>
  <c r="I704" i="17"/>
  <c r="I706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623" i="17"/>
  <c r="I624" i="17"/>
  <c r="I625" i="17"/>
  <c r="I626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03" i="17"/>
  <c r="I504" i="17"/>
  <c r="I505" i="17"/>
  <c r="I506" i="17"/>
  <c r="I507" i="17"/>
  <c r="I509" i="17"/>
  <c r="I511" i="17"/>
  <c r="I512" i="17"/>
  <c r="I513" i="17"/>
  <c r="I514" i="17"/>
  <c r="I515" i="17"/>
  <c r="I516" i="17"/>
  <c r="I517" i="17"/>
  <c r="I518" i="17"/>
  <c r="I520" i="17"/>
  <c r="I521" i="17"/>
  <c r="I523" i="17"/>
  <c r="I524" i="17"/>
  <c r="I525" i="17"/>
  <c r="I526" i="17"/>
  <c r="I527" i="17"/>
  <c r="I529" i="17"/>
  <c r="I530" i="17"/>
  <c r="I532" i="17"/>
  <c r="I534" i="17"/>
  <c r="I536" i="17"/>
  <c r="I538" i="17"/>
  <c r="I539" i="17"/>
  <c r="I540" i="17"/>
  <c r="I541" i="17"/>
  <c r="I542" i="17"/>
  <c r="I545" i="17"/>
  <c r="I546" i="17"/>
  <c r="I548" i="17"/>
  <c r="I550" i="17"/>
  <c r="I551" i="17"/>
  <c r="I552" i="17"/>
  <c r="I553" i="17"/>
  <c r="I554" i="17"/>
  <c r="I555" i="17"/>
  <c r="I556" i="17"/>
  <c r="I557" i="17"/>
  <c r="I558" i="17"/>
  <c r="I559" i="17"/>
  <c r="I560" i="17"/>
  <c r="I562" i="17"/>
  <c r="I563" i="17"/>
  <c r="I564" i="17"/>
  <c r="I566" i="17"/>
  <c r="I567" i="17"/>
  <c r="I569" i="17"/>
  <c r="I570" i="17"/>
  <c r="I571" i="17"/>
  <c r="I573" i="17"/>
  <c r="I574" i="17"/>
  <c r="I496" i="17"/>
  <c r="I497" i="17"/>
  <c r="I498" i="17"/>
  <c r="I363" i="17"/>
  <c r="I364" i="17"/>
  <c r="I365" i="17"/>
  <c r="I366" i="17"/>
  <c r="I367" i="17"/>
  <c r="I369" i="17"/>
  <c r="I370" i="17"/>
  <c r="I371" i="17"/>
  <c r="I372" i="17"/>
  <c r="I373" i="17"/>
  <c r="I374" i="17"/>
  <c r="I375" i="17"/>
  <c r="I376" i="17"/>
  <c r="I378" i="17"/>
  <c r="I379" i="17"/>
  <c r="I380" i="17"/>
  <c r="I381" i="17"/>
  <c r="I382" i="17"/>
  <c r="I383" i="17"/>
  <c r="I384" i="17"/>
  <c r="I386" i="17"/>
  <c r="I387" i="17"/>
  <c r="I388" i="17"/>
  <c r="I389" i="17"/>
  <c r="I390" i="17"/>
  <c r="I391" i="17"/>
  <c r="I392" i="17"/>
  <c r="I393" i="17"/>
  <c r="I394" i="17"/>
  <c r="I395" i="17"/>
  <c r="I396" i="17"/>
  <c r="I398" i="17"/>
  <c r="I399" i="17"/>
  <c r="I400" i="17"/>
  <c r="I401" i="17"/>
  <c r="I402" i="17"/>
  <c r="I403" i="17"/>
  <c r="I405" i="17"/>
  <c r="I406" i="17"/>
  <c r="I407" i="17"/>
  <c r="I408" i="17"/>
  <c r="I409" i="17"/>
  <c r="I410" i="17"/>
  <c r="I411" i="17"/>
  <c r="I412" i="17"/>
  <c r="I413" i="17"/>
  <c r="I414" i="17"/>
  <c r="I415" i="17"/>
  <c r="I417" i="17"/>
  <c r="I418" i="17"/>
  <c r="I419" i="17"/>
  <c r="I420" i="17"/>
  <c r="I422" i="17"/>
  <c r="I423" i="17"/>
  <c r="I424" i="17"/>
  <c r="I427" i="17"/>
  <c r="I428" i="17"/>
  <c r="I429" i="17"/>
  <c r="I430" i="17"/>
  <c r="I432" i="17"/>
  <c r="I434" i="17"/>
  <c r="I435" i="17"/>
  <c r="I436" i="17"/>
  <c r="I437" i="17"/>
  <c r="I439" i="17"/>
  <c r="I440" i="17"/>
  <c r="I442" i="17"/>
  <c r="I443" i="17"/>
  <c r="I444" i="17"/>
  <c r="I446" i="17"/>
  <c r="I447" i="17"/>
  <c r="I449" i="17"/>
  <c r="I453" i="17"/>
  <c r="I454" i="17"/>
  <c r="I455" i="17"/>
  <c r="I456" i="17"/>
  <c r="I457" i="17"/>
  <c r="I458" i="17"/>
  <c r="I460" i="17"/>
  <c r="I461" i="17"/>
  <c r="I464" i="17"/>
  <c r="I466" i="17"/>
  <c r="I467" i="17"/>
  <c r="I468" i="17"/>
  <c r="I469" i="17"/>
  <c r="I470" i="17"/>
  <c r="I471" i="17"/>
  <c r="I472" i="17"/>
  <c r="I474" i="17"/>
  <c r="I475" i="17"/>
  <c r="I478" i="17"/>
  <c r="I479" i="17"/>
  <c r="I481" i="17"/>
  <c r="I482" i="17"/>
  <c r="I483" i="17"/>
  <c r="I484" i="17"/>
  <c r="I485" i="17"/>
  <c r="I487" i="17"/>
  <c r="I488" i="17"/>
  <c r="I490" i="17"/>
  <c r="I492" i="17"/>
  <c r="I493" i="17"/>
  <c r="I162" i="17"/>
  <c r="I163" i="17"/>
  <c r="I164" i="17"/>
  <c r="I166" i="17"/>
  <c r="I167" i="17"/>
  <c r="I169" i="17"/>
  <c r="I170" i="17"/>
  <c r="I171" i="17"/>
  <c r="I172" i="17"/>
  <c r="I173" i="17"/>
  <c r="I174" i="17"/>
  <c r="I176" i="17"/>
  <c r="I177" i="17"/>
  <c r="I178" i="17"/>
  <c r="I180" i="17"/>
  <c r="I181" i="17"/>
  <c r="I182" i="17"/>
  <c r="I183" i="17"/>
  <c r="I184" i="17"/>
  <c r="I185" i="17"/>
  <c r="I186" i="17"/>
  <c r="I187" i="17"/>
  <c r="I188" i="17"/>
  <c r="I190" i="17"/>
  <c r="I191" i="17"/>
  <c r="I194" i="17"/>
  <c r="I195" i="17"/>
  <c r="I196" i="17"/>
  <c r="I198" i="17"/>
  <c r="I199" i="17"/>
  <c r="I200" i="17"/>
  <c r="I201" i="17"/>
  <c r="I202" i="17"/>
  <c r="I203" i="17"/>
  <c r="I205" i="17"/>
  <c r="I206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4" i="17"/>
  <c r="I255" i="17"/>
  <c r="I256" i="17"/>
  <c r="I257" i="17"/>
  <c r="I258" i="17"/>
  <c r="I259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4" i="17"/>
  <c r="I275" i="17"/>
  <c r="I276" i="17"/>
  <c r="I277" i="17"/>
  <c r="I278" i="17"/>
  <c r="I279" i="17"/>
  <c r="I280" i="17"/>
  <c r="I281" i="17"/>
  <c r="I282" i="17"/>
  <c r="I283" i="17"/>
  <c r="I285" i="17"/>
  <c r="I288" i="17"/>
  <c r="I289" i="17"/>
  <c r="I290" i="17"/>
  <c r="I291" i="17"/>
  <c r="I292" i="17"/>
  <c r="I293" i="17"/>
  <c r="I294" i="17"/>
  <c r="I296" i="17"/>
  <c r="I297" i="17"/>
  <c r="I299" i="17"/>
  <c r="I300" i="17"/>
  <c r="I301" i="17"/>
  <c r="I302" i="17"/>
  <c r="I304" i="17"/>
  <c r="I305" i="17"/>
  <c r="I307" i="17"/>
  <c r="I308" i="17"/>
  <c r="I309" i="17"/>
  <c r="I310" i="17"/>
  <c r="I311" i="17"/>
  <c r="I312" i="17"/>
  <c r="I313" i="17"/>
  <c r="I314" i="17"/>
  <c r="I317" i="17"/>
  <c r="I318" i="17"/>
  <c r="I320" i="17"/>
  <c r="I322" i="17"/>
  <c r="I324" i="17"/>
  <c r="I326" i="17"/>
  <c r="I327" i="17"/>
  <c r="I328" i="17"/>
  <c r="I329" i="17"/>
  <c r="I330" i="17"/>
  <c r="I331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9" i="17"/>
  <c r="I350" i="17"/>
  <c r="I351" i="17"/>
  <c r="I352" i="17"/>
  <c r="I353" i="17"/>
  <c r="I354" i="17"/>
  <c r="I355" i="17"/>
  <c r="I358" i="17"/>
  <c r="I138" i="17"/>
  <c r="I139" i="17"/>
  <c r="I140" i="17"/>
  <c r="I141" i="17"/>
  <c r="I113" i="17"/>
  <c r="I114" i="17"/>
  <c r="I115" i="17"/>
  <c r="I116" i="17"/>
  <c r="I118" i="17"/>
  <c r="I121" i="17"/>
  <c r="I122" i="17"/>
  <c r="I123" i="17"/>
  <c r="I124" i="17"/>
  <c r="I125" i="17"/>
  <c r="I105" i="17"/>
  <c r="I106" i="17"/>
  <c r="I107" i="17"/>
  <c r="I108" i="17"/>
  <c r="I97" i="17"/>
  <c r="I98" i="17"/>
  <c r="I99" i="17"/>
  <c r="I100" i="17"/>
  <c r="I101" i="17"/>
  <c r="I102" i="17"/>
  <c r="I92" i="17"/>
  <c r="I93" i="17"/>
  <c r="I94" i="17"/>
  <c r="I55" i="17"/>
  <c r="I56" i="17"/>
  <c r="I57" i="17"/>
  <c r="I58" i="17"/>
  <c r="I59" i="17"/>
  <c r="I60" i="17"/>
  <c r="I61" i="17"/>
  <c r="I63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7" i="17"/>
  <c r="I88" i="17"/>
  <c r="I89" i="17"/>
  <c r="I44" i="17"/>
  <c r="I45" i="17"/>
  <c r="I46" i="17"/>
  <c r="I47" i="17"/>
  <c r="I48" i="17"/>
  <c r="I49" i="17"/>
  <c r="I50" i="17"/>
  <c r="I51" i="17"/>
  <c r="I26" i="17"/>
  <c r="I27" i="17"/>
  <c r="I28" i="17"/>
  <c r="I30" i="17"/>
  <c r="I31" i="17"/>
  <c r="I32" i="17"/>
  <c r="I34" i="17"/>
  <c r="I35" i="17"/>
  <c r="I36" i="17"/>
  <c r="I38" i="17"/>
  <c r="I39" i="17"/>
  <c r="I40" i="17"/>
  <c r="I17" i="17"/>
  <c r="I18" i="17"/>
  <c r="I20" i="17"/>
  <c r="I21" i="17"/>
  <c r="I22" i="17"/>
  <c r="I10" i="17"/>
  <c r="I11" i="17"/>
  <c r="I12" i="17"/>
  <c r="K44" i="17"/>
  <c r="I13" i="17" l="1"/>
  <c r="I158" i="17"/>
  <c r="I126" i="17"/>
  <c r="I41" i="17"/>
  <c r="I142" i="17"/>
  <c r="I23" i="17"/>
  <c r="I494" i="17"/>
  <c r="I575" i="17"/>
  <c r="I726" i="17"/>
  <c r="I95" i="17"/>
  <c r="I749" i="17"/>
  <c r="I591" i="17"/>
  <c r="I109" i="17"/>
  <c r="I90" i="17"/>
  <c r="I52" i="17"/>
  <c r="I648" i="17"/>
  <c r="I103" i="17"/>
  <c r="I499" i="17"/>
  <c r="I136" i="17"/>
  <c r="I359" i="17"/>
  <c r="I707" i="17"/>
  <c r="I754" i="17" l="1"/>
  <c r="J233" i="17" l="1"/>
  <c r="J147" i="17"/>
  <c r="J145" i="17"/>
  <c r="J155" i="17"/>
  <c r="J146" i="17"/>
  <c r="J157" i="17"/>
  <c r="J156" i="17"/>
  <c r="J150" i="17"/>
  <c r="J149" i="17"/>
  <c r="J153" i="17"/>
  <c r="J152" i="17"/>
  <c r="J22" i="17"/>
  <c r="J300" i="17"/>
  <c r="J224" i="17"/>
  <c r="J10" i="17"/>
  <c r="J611" i="17"/>
  <c r="J93" i="17"/>
  <c r="J411" i="17"/>
  <c r="J343" i="17"/>
  <c r="J700" i="17"/>
  <c r="J55" i="17"/>
  <c r="J231" i="17"/>
  <c r="J530" i="17"/>
  <c r="J481" i="17"/>
  <c r="J567" i="17"/>
  <c r="J624" i="17"/>
  <c r="J478" i="17"/>
  <c r="J470" i="17"/>
  <c r="J469" i="17"/>
  <c r="J100" i="17"/>
  <c r="J493" i="17"/>
  <c r="J579" i="17"/>
  <c r="J563" i="17"/>
  <c r="J184" i="17"/>
  <c r="J659" i="17"/>
  <c r="J131" i="17"/>
  <c r="J555" i="17"/>
  <c r="J264" i="17"/>
  <c r="J602" i="17"/>
  <c r="J279" i="17"/>
  <c r="J699" i="17"/>
  <c r="J604" i="17"/>
  <c r="J213" i="17"/>
  <c r="J311" i="17"/>
  <c r="J686" i="17"/>
  <c r="J652" i="17"/>
  <c r="J389" i="17"/>
  <c r="J483" i="17"/>
  <c r="J393" i="17"/>
  <c r="J105" i="17"/>
  <c r="J460" i="17"/>
  <c r="J536" i="17"/>
  <c r="J301" i="17"/>
  <c r="J99" i="17"/>
  <c r="J218" i="17"/>
  <c r="J324" i="17"/>
  <c r="J212" i="17"/>
  <c r="J253" i="17"/>
  <c r="J327" i="17"/>
  <c r="J71" i="17"/>
  <c r="J194" i="17"/>
  <c r="J31" i="17"/>
  <c r="J712" i="17"/>
  <c r="J457" i="17"/>
  <c r="J189" i="17"/>
  <c r="J190" i="17"/>
  <c r="J741" i="17"/>
  <c r="J350" i="17"/>
  <c r="J714" i="17"/>
  <c r="J613" i="17"/>
  <c r="J676" i="17"/>
  <c r="J338" i="17"/>
  <c r="J337" i="17"/>
  <c r="J691" i="17"/>
  <c r="J195" i="17"/>
  <c r="J365" i="17"/>
  <c r="J731" i="17"/>
  <c r="J340" i="17"/>
  <c r="J369" i="17"/>
  <c r="J511" i="17"/>
  <c r="J586" i="17"/>
  <c r="J409" i="17"/>
  <c r="J729" i="17"/>
  <c r="J17" i="17"/>
  <c r="J681" i="17"/>
  <c r="J47" i="17"/>
  <c r="J67" i="17"/>
  <c r="J334" i="17"/>
  <c r="J637" i="17"/>
  <c r="J285" i="17"/>
  <c r="J322" i="17"/>
  <c r="J163" i="17"/>
  <c r="J432" i="17"/>
  <c r="J446" i="17"/>
  <c r="J330" i="17"/>
  <c r="J573" i="17"/>
  <c r="J222" i="17"/>
  <c r="J336" i="17"/>
  <c r="J542" i="17"/>
  <c r="J706" i="17"/>
  <c r="J654" i="17"/>
  <c r="J673" i="17"/>
  <c r="J236" i="17"/>
  <c r="J178" i="17"/>
  <c r="J302" i="17"/>
  <c r="J702" i="17"/>
  <c r="J289" i="17"/>
  <c r="J472" i="17"/>
  <c r="J734" i="17"/>
  <c r="J70" i="17"/>
  <c r="J518" i="17"/>
  <c r="J133" i="17"/>
  <c r="J395" i="17"/>
  <c r="J751" i="17"/>
  <c r="J752" i="17" s="1"/>
  <c r="J588" i="17"/>
  <c r="J484" i="17"/>
  <c r="J615" i="17"/>
  <c r="J589" i="17"/>
  <c r="J578" i="17"/>
  <c r="J725" i="17"/>
  <c r="J245" i="17"/>
  <c r="J608" i="17"/>
  <c r="J265" i="17"/>
  <c r="J694" i="17"/>
  <c r="J554" i="17"/>
  <c r="J335" i="17"/>
  <c r="J88" i="17"/>
  <c r="J622" i="17"/>
  <c r="J387" i="17"/>
  <c r="J551" i="17"/>
  <c r="J349" i="17"/>
  <c r="J275" i="17"/>
  <c r="J75" i="17"/>
  <c r="J633" i="17"/>
  <c r="J492" i="17"/>
  <c r="J276" i="17"/>
  <c r="J587" i="17"/>
  <c r="J414" i="17"/>
  <c r="J635" i="17"/>
  <c r="J736" i="17"/>
  <c r="J283" i="17"/>
  <c r="J79" i="17"/>
  <c r="J174" i="17"/>
  <c r="J596" i="17"/>
  <c r="J666" i="17"/>
  <c r="J288" i="17"/>
  <c r="J688" i="17"/>
  <c r="J364" i="17"/>
  <c r="J507" i="17"/>
  <c r="J345" i="17"/>
  <c r="J122" i="17"/>
  <c r="J490" i="17"/>
  <c r="J582" i="17"/>
  <c r="J394" i="17"/>
  <c r="J352" i="17"/>
  <c r="J475" i="17"/>
  <c r="J514" i="17"/>
  <c r="J277" i="17"/>
  <c r="J48" i="17"/>
  <c r="J256" i="17"/>
  <c r="J97" i="17"/>
  <c r="J39" i="17"/>
  <c r="J68" i="17"/>
  <c r="J684" i="17"/>
  <c r="J249" i="17"/>
  <c r="J310" i="17"/>
  <c r="J329" i="17"/>
  <c r="J668" i="17"/>
  <c r="J358" i="17"/>
  <c r="J230" i="17"/>
  <c r="J464" i="17"/>
  <c r="J291" i="17"/>
  <c r="J320" i="17"/>
  <c r="J59" i="17"/>
  <c r="J171" i="17"/>
  <c r="J21" i="17"/>
  <c r="J297" i="17"/>
  <c r="J619" i="17"/>
  <c r="J384" i="17"/>
  <c r="J631" i="17"/>
  <c r="J506" i="17"/>
  <c r="J509" i="17"/>
  <c r="J447" i="17"/>
  <c r="J376" i="17"/>
  <c r="J205" i="17"/>
  <c r="J72" i="17"/>
  <c r="J662" i="17"/>
  <c r="J20" i="17"/>
  <c r="J625" i="17"/>
  <c r="J177" i="17"/>
  <c r="J73" i="17"/>
  <c r="J307" i="17"/>
  <c r="J363" i="17"/>
  <c r="J351" i="17"/>
  <c r="J32" i="17"/>
  <c r="J435" i="17"/>
  <c r="J227" i="17"/>
  <c r="J418" i="17"/>
  <c r="J558" i="17"/>
  <c r="J304" i="17"/>
  <c r="J440" i="17"/>
  <c r="J118" i="17"/>
  <c r="J293" i="17"/>
  <c r="J92" i="17"/>
  <c r="J429" i="17"/>
  <c r="J505" i="17"/>
  <c r="J632" i="17"/>
  <c r="J546" i="17"/>
  <c r="J258" i="17"/>
  <c r="J183" i="17"/>
  <c r="J636" i="17"/>
  <c r="J539" i="17"/>
  <c r="J162" i="17"/>
  <c r="J169" i="17"/>
  <c r="J247" i="17"/>
  <c r="J85" i="17"/>
  <c r="J630" i="17"/>
  <c r="J210" i="17"/>
  <c r="J605" i="17"/>
  <c r="J430" i="17"/>
  <c r="J521" i="17"/>
  <c r="J220" i="17"/>
  <c r="J175" i="17"/>
  <c r="J436" i="17"/>
  <c r="J704" i="17"/>
  <c r="J202" i="17"/>
  <c r="J482" i="17"/>
  <c r="J138" i="17"/>
  <c r="J366" i="17"/>
  <c r="J408" i="17"/>
  <c r="J639" i="17"/>
  <c r="J407" i="17"/>
  <c r="J399" i="17"/>
  <c r="J643" i="17"/>
  <c r="J516" i="17"/>
  <c r="J255" i="17"/>
  <c r="J600" i="17"/>
  <c r="J629" i="17"/>
  <c r="J566" i="17"/>
  <c r="J645" i="17"/>
  <c r="J124" i="17"/>
  <c r="J333" i="17"/>
  <c r="J620" i="17"/>
  <c r="J94" i="17"/>
  <c r="J65" i="17"/>
  <c r="J129" i="17"/>
  <c r="J570" i="17"/>
  <c r="J36" i="17"/>
  <c r="J594" i="17"/>
  <c r="J498" i="17"/>
  <c r="J237" i="17"/>
  <c r="J229" i="17"/>
  <c r="J167" i="17"/>
  <c r="J342" i="17"/>
  <c r="J415" i="17"/>
  <c r="J728" i="17"/>
  <c r="J18" i="17"/>
  <c r="J69" i="17"/>
  <c r="J217" i="17"/>
  <c r="J259" i="17"/>
  <c r="J199" i="17"/>
  <c r="J318" i="17"/>
  <c r="J328" i="17"/>
  <c r="J380" i="17"/>
  <c r="J743" i="17"/>
  <c r="J139" i="17"/>
  <c r="J375" i="17"/>
  <c r="J515" i="17"/>
  <c r="J584" i="17"/>
  <c r="J382" i="17"/>
  <c r="J730" i="17"/>
  <c r="J294" i="17"/>
  <c r="J640" i="17"/>
  <c r="J606" i="17"/>
  <c r="J186" i="17"/>
  <c r="J742" i="17"/>
  <c r="J461" i="17"/>
  <c r="J454" i="17"/>
  <c r="J84" i="17"/>
  <c r="J57" i="17"/>
  <c r="J81" i="17"/>
  <c r="J526" i="17"/>
  <c r="J661" i="17"/>
  <c r="J128" i="17"/>
  <c r="J444" i="17"/>
  <c r="J513" i="17"/>
  <c r="J449" i="17"/>
  <c r="J132" i="17"/>
  <c r="J241" i="17"/>
  <c r="J98" i="17"/>
  <c r="J413" i="17"/>
  <c r="J420" i="17"/>
  <c r="J664" i="17"/>
  <c r="J488" i="17"/>
  <c r="J164" i="17"/>
  <c r="J660" i="17"/>
  <c r="J341" i="17"/>
  <c r="J497" i="17"/>
  <c r="J296" i="17"/>
  <c r="J200" i="17"/>
  <c r="J485" i="17"/>
  <c r="J208" i="17"/>
  <c r="J344" i="17"/>
  <c r="J270" i="17"/>
  <c r="J267" i="17"/>
  <c r="J748" i="17"/>
  <c r="J188" i="17"/>
  <c r="J747" i="17"/>
  <c r="J603" i="17"/>
  <c r="J170" i="17"/>
  <c r="J410" i="17"/>
  <c r="J201" i="17"/>
  <c r="J51" i="17"/>
  <c r="J529" i="17"/>
  <c r="J44" i="17"/>
  <c r="J710" i="17"/>
  <c r="J367" i="17"/>
  <c r="J463" i="17"/>
  <c r="J610" i="17"/>
  <c r="J354" i="17"/>
  <c r="J198" i="17"/>
  <c r="J30" i="17"/>
  <c r="J647" i="17"/>
  <c r="J339" i="17"/>
  <c r="J721" i="17"/>
  <c r="J11" i="17"/>
  <c r="J504" i="17"/>
  <c r="J474" i="17"/>
  <c r="J312" i="17"/>
  <c r="J527" i="17"/>
  <c r="J74" i="17"/>
  <c r="J674" i="17"/>
  <c r="J719" i="17"/>
  <c r="J172" i="17"/>
  <c r="J396" i="17"/>
  <c r="J268" i="17"/>
  <c r="J135" i="17"/>
  <c r="J437" i="17"/>
  <c r="J722" i="17"/>
  <c r="J49" i="17"/>
  <c r="J646" i="17"/>
  <c r="J689" i="17"/>
  <c r="J102" i="17"/>
  <c r="J638" i="17"/>
  <c r="J214" i="17"/>
  <c r="J121" i="17"/>
  <c r="J398" i="17"/>
  <c r="J574" i="17"/>
  <c r="J28" i="17"/>
  <c r="J46" i="17"/>
  <c r="J250" i="17"/>
  <c r="J571" i="17"/>
  <c r="J113" i="17"/>
  <c r="J737" i="17"/>
  <c r="J616" i="17"/>
  <c r="J634" i="17"/>
  <c r="J618" i="17"/>
  <c r="J520" i="17"/>
  <c r="J180" i="17"/>
  <c r="J223" i="17"/>
  <c r="J697" i="17"/>
  <c r="J657" i="17"/>
  <c r="J173" i="17"/>
  <c r="J114" i="17"/>
  <c r="J370" i="17"/>
  <c r="J299" i="17"/>
  <c r="J732" i="17"/>
  <c r="J496" i="17"/>
  <c r="J541" i="17"/>
  <c r="J667" i="17"/>
  <c r="J534" i="17"/>
  <c r="J614" i="17"/>
  <c r="J717" i="17"/>
  <c r="J263" i="17"/>
  <c r="J556" i="17"/>
  <c r="J346" i="17"/>
  <c r="J678" i="17"/>
  <c r="J248" i="17"/>
  <c r="J735" i="17"/>
  <c r="J35" i="17"/>
  <c r="J347" i="17"/>
  <c r="J317" i="17"/>
  <c r="J244" i="17"/>
  <c r="J257" i="17"/>
  <c r="J391" i="17"/>
  <c r="J225" i="17"/>
  <c r="J552" i="17"/>
  <c r="J56" i="17"/>
  <c r="J423" i="17"/>
  <c r="J280" i="17"/>
  <c r="J191" i="17"/>
  <c r="J580" i="17"/>
  <c r="J738" i="17"/>
  <c r="J538" i="17"/>
  <c r="J400" i="17"/>
  <c r="J106" i="17"/>
  <c r="J355" i="17"/>
  <c r="J278" i="17"/>
  <c r="J60" i="17"/>
  <c r="J243" i="17"/>
  <c r="J76" i="17"/>
  <c r="J238" i="17"/>
  <c r="J456" i="17"/>
  <c r="J271" i="17"/>
  <c r="J679" i="17"/>
  <c r="J261" i="17"/>
  <c r="J658" i="17"/>
  <c r="J242" i="17"/>
  <c r="J590" i="17"/>
  <c r="J77" i="17"/>
  <c r="J272" i="17"/>
  <c r="J116" i="17"/>
  <c r="J581" i="17"/>
  <c r="J583" i="17"/>
  <c r="J733" i="17"/>
  <c r="J101" i="17"/>
  <c r="J16" i="17"/>
  <c r="J130" i="17"/>
  <c r="J612" i="17"/>
  <c r="J595" i="17"/>
  <c r="J471" i="17"/>
  <c r="J559" i="17"/>
  <c r="J232" i="17"/>
  <c r="J282" i="17"/>
  <c r="J226" i="17"/>
  <c r="J641" i="17"/>
  <c r="J269" i="17"/>
  <c r="J402" i="17"/>
  <c r="J628" i="17"/>
  <c r="J34" i="17"/>
  <c r="J266" i="17"/>
  <c r="J292" i="17"/>
  <c r="J523" i="17"/>
  <c r="J309" i="17"/>
  <c r="J373" i="17"/>
  <c r="J644" i="17"/>
  <c r="J27" i="17"/>
  <c r="J503" i="17"/>
  <c r="J405" i="17"/>
  <c r="J125" i="17"/>
  <c r="J716" i="17"/>
  <c r="J209" i="17"/>
  <c r="J107" i="17"/>
  <c r="J108" i="17"/>
  <c r="J424" i="17"/>
  <c r="J308" i="17"/>
  <c r="J134" i="17"/>
  <c r="J609" i="17"/>
  <c r="J235" i="17"/>
  <c r="J439" i="17"/>
  <c r="J182" i="17"/>
  <c r="J40" i="17"/>
  <c r="J216" i="17"/>
  <c r="J12" i="17"/>
  <c r="J281" i="17"/>
  <c r="J442" i="17"/>
  <c r="J378" i="17"/>
  <c r="J479" i="17"/>
  <c r="J548" i="17"/>
  <c r="J682" i="17"/>
  <c r="J254" i="17"/>
  <c r="J381" i="17"/>
  <c r="J386" i="17"/>
  <c r="J744" i="17"/>
  <c r="J390" i="17"/>
  <c r="J599" i="17"/>
  <c r="J422" i="17"/>
  <c r="J246" i="17"/>
  <c r="J623" i="17"/>
  <c r="J185" i="17"/>
  <c r="J141" i="17"/>
  <c r="J740" i="17"/>
  <c r="J66" i="17"/>
  <c r="J314" i="17"/>
  <c r="J417" i="17"/>
  <c r="J239" i="17"/>
  <c r="J383" i="17"/>
  <c r="J626" i="17"/>
  <c r="J487" i="17"/>
  <c r="J274" i="17"/>
  <c r="J467" i="17"/>
  <c r="J458" i="17"/>
  <c r="J313" i="17"/>
  <c r="J45" i="17"/>
  <c r="J468" i="17"/>
  <c r="J406" i="17"/>
  <c r="J290" i="17"/>
  <c r="J58" i="17"/>
  <c r="J512" i="17"/>
  <c r="J545" i="17"/>
  <c r="J87" i="17"/>
  <c r="J525" i="17"/>
  <c r="J466" i="17"/>
  <c r="J517" i="17"/>
  <c r="J455" i="17"/>
  <c r="J61" i="17"/>
  <c r="J550" i="17"/>
  <c r="J50" i="17"/>
  <c r="J401" i="17"/>
  <c r="J374" i="17"/>
  <c r="J403" i="17"/>
  <c r="J206" i="17"/>
  <c r="J557" i="17"/>
  <c r="J601" i="17"/>
  <c r="J203" i="17"/>
  <c r="J26" i="17"/>
  <c r="J642" i="17"/>
  <c r="J564" i="17"/>
  <c r="J669" i="17"/>
  <c r="J524" i="17"/>
  <c r="J353" i="17"/>
  <c r="J532" i="17"/>
  <c r="J219" i="17"/>
  <c r="J560" i="17"/>
  <c r="J187" i="17"/>
  <c r="J123" i="17"/>
  <c r="J82" i="17"/>
  <c r="J181" i="17"/>
  <c r="J228" i="17"/>
  <c r="J78" i="17"/>
  <c r="J434" i="17"/>
  <c r="J653" i="17"/>
  <c r="J443" i="17"/>
  <c r="J326" i="17"/>
  <c r="J379" i="17"/>
  <c r="J371" i="17"/>
  <c r="J569" i="17"/>
  <c r="J89" i="17"/>
  <c r="J412" i="17"/>
  <c r="J63" i="17"/>
  <c r="J745" i="17"/>
  <c r="J739" i="17"/>
  <c r="J693" i="17"/>
  <c r="J388" i="17"/>
  <c r="J215" i="17"/>
  <c r="J621" i="17"/>
  <c r="J723" i="17"/>
  <c r="J540" i="17"/>
  <c r="J305" i="17"/>
  <c r="J176" i="17"/>
  <c r="J453" i="17"/>
  <c r="J240" i="17"/>
  <c r="J262" i="17"/>
  <c r="J562" i="17"/>
  <c r="J196" i="17"/>
  <c r="J140" i="17"/>
  <c r="J715" i="17"/>
  <c r="J115" i="17"/>
  <c r="J80" i="17"/>
  <c r="J553" i="17"/>
  <c r="J746" i="17"/>
  <c r="J617" i="17"/>
  <c r="J372" i="17"/>
  <c r="J627" i="17"/>
  <c r="J83" i="17"/>
  <c r="J38" i="17"/>
  <c r="J607" i="17"/>
  <c r="J597" i="17"/>
  <c r="J598" i="17"/>
  <c r="J392" i="17"/>
  <c r="J211" i="17"/>
  <c r="J428" i="17"/>
  <c r="J419" i="17"/>
  <c r="J711" i="17"/>
  <c r="J166" i="17"/>
  <c r="J585" i="17"/>
  <c r="J427" i="17"/>
  <c r="J331" i="17"/>
  <c r="J158" i="17" l="1"/>
  <c r="J499" i="17"/>
  <c r="J136" i="17"/>
  <c r="J103" i="17"/>
  <c r="J23" i="17"/>
  <c r="J95" i="17"/>
  <c r="J13" i="17"/>
  <c r="J109" i="17"/>
  <c r="J126" i="17"/>
  <c r="J591" i="17"/>
  <c r="J575" i="17"/>
  <c r="J142" i="17"/>
  <c r="J52" i="17"/>
  <c r="J41" i="17"/>
  <c r="J749" i="17"/>
  <c r="J707" i="17"/>
  <c r="J359" i="17"/>
  <c r="J90" i="17"/>
  <c r="J726" i="17"/>
  <c r="J494" i="17"/>
  <c r="J648" i="17"/>
  <c r="J754" i="17" l="1"/>
</calcChain>
</file>

<file path=xl/sharedStrings.xml><?xml version="1.0" encoding="utf-8"?>
<sst xmlns="http://schemas.openxmlformats.org/spreadsheetml/2006/main" count="3152" uniqueCount="1840">
  <si>
    <t xml:space="preserve">ITEM </t>
  </si>
  <si>
    <t>UNID</t>
  </si>
  <si>
    <t>ID OBRA</t>
  </si>
  <si>
    <t>CÓDIGO</t>
  </si>
  <si>
    <t>FONTE</t>
  </si>
  <si>
    <t>QUANTIDADE</t>
  </si>
  <si>
    <t>6.0</t>
  </si>
  <si>
    <t>5.0</t>
  </si>
  <si>
    <t>3.0</t>
  </si>
  <si>
    <t>2.0</t>
  </si>
  <si>
    <t>1.0</t>
  </si>
  <si>
    <t>7.0</t>
  </si>
  <si>
    <t>8.0</t>
  </si>
  <si>
    <t>9.0</t>
  </si>
  <si>
    <t>10.0</t>
  </si>
  <si>
    <t>11.0</t>
  </si>
  <si>
    <t>12.0</t>
  </si>
  <si>
    <t>13.0</t>
  </si>
  <si>
    <t>15.0</t>
  </si>
  <si>
    <t>16.0</t>
  </si>
  <si>
    <t>17.0</t>
  </si>
  <si>
    <t>VALOR UNITÁRIO SEM BDI</t>
  </si>
  <si>
    <t>VALOR UNITÁRIO COM BDI</t>
  </si>
  <si>
    <t>VALOR TOTAL</t>
  </si>
  <si>
    <t>% DO VALOR TOTAL</t>
  </si>
  <si>
    <t>m²</t>
  </si>
  <si>
    <t>m³</t>
  </si>
  <si>
    <t>SAPATAS</t>
  </si>
  <si>
    <t>PILARES</t>
  </si>
  <si>
    <t>VIGAS</t>
  </si>
  <si>
    <t>m</t>
  </si>
  <si>
    <t>VIDROS</t>
  </si>
  <si>
    <t>COBERTURA</t>
  </si>
  <si>
    <t>LUMINÁRIAS</t>
  </si>
  <si>
    <t>5.1</t>
  </si>
  <si>
    <t>5.1.1</t>
  </si>
  <si>
    <t>5.1.2</t>
  </si>
  <si>
    <t>5.1.3</t>
  </si>
  <si>
    <t>5.1.4</t>
  </si>
  <si>
    <t>5.1.5</t>
  </si>
  <si>
    <t>5.2</t>
  </si>
  <si>
    <t>5.2.1</t>
  </si>
  <si>
    <t>5.3</t>
  </si>
  <si>
    <t>5.3.1</t>
  </si>
  <si>
    <t>5.3.2</t>
  </si>
  <si>
    <t>5.3.3</t>
  </si>
  <si>
    <t>5.4</t>
  </si>
  <si>
    <t>5.4.1</t>
  </si>
  <si>
    <t>5.4.2</t>
  </si>
  <si>
    <t>5.4.3</t>
  </si>
  <si>
    <t>6.1</t>
  </si>
  <si>
    <t>6.2</t>
  </si>
  <si>
    <t>6.3</t>
  </si>
  <si>
    <t>7.1</t>
  </si>
  <si>
    <t>7.2</t>
  </si>
  <si>
    <t>7.3</t>
  </si>
  <si>
    <t>7.4</t>
  </si>
  <si>
    <t>8.1</t>
  </si>
  <si>
    <t>8.2</t>
  </si>
  <si>
    <t>8.3</t>
  </si>
  <si>
    <t>9.1</t>
  </si>
  <si>
    <t>9.2</t>
  </si>
  <si>
    <t>9.1.1</t>
  </si>
  <si>
    <t>9.1.2</t>
  </si>
  <si>
    <t>9.2.1</t>
  </si>
  <si>
    <t>10.1</t>
  </si>
  <si>
    <t>10.2</t>
  </si>
  <si>
    <t>11.1</t>
  </si>
  <si>
    <t>11.2</t>
  </si>
  <si>
    <t>11.3</t>
  </si>
  <si>
    <t>12.1</t>
  </si>
  <si>
    <t>12.2</t>
  </si>
  <si>
    <t>12.1.1</t>
  </si>
  <si>
    <t>12.1.2</t>
  </si>
  <si>
    <t>13.1</t>
  </si>
  <si>
    <t>13.2</t>
  </si>
  <si>
    <t>13.1.1</t>
  </si>
  <si>
    <t>13.1.2</t>
  </si>
  <si>
    <t>13.2.1</t>
  </si>
  <si>
    <t>13.2.2</t>
  </si>
  <si>
    <t>13.2.3</t>
  </si>
  <si>
    <t>15.1</t>
  </si>
  <si>
    <t>15.2</t>
  </si>
  <si>
    <t>15.3</t>
  </si>
  <si>
    <t>16.1</t>
  </si>
  <si>
    <t>16.2</t>
  </si>
  <si>
    <t>16.1.1</t>
  </si>
  <si>
    <t>16.2.1</t>
  </si>
  <si>
    <t>17.1</t>
  </si>
  <si>
    <t>4.0</t>
  </si>
  <si>
    <t>3.1.2</t>
  </si>
  <si>
    <t>3.2</t>
  </si>
  <si>
    <t>3.2.1</t>
  </si>
  <si>
    <t>4.1.1</t>
  </si>
  <si>
    <t>4.1.2</t>
  </si>
  <si>
    <t>4.1.3</t>
  </si>
  <si>
    <t>un</t>
  </si>
  <si>
    <t xml:space="preserve">SERVIÇOS PRELIMINARES </t>
  </si>
  <si>
    <t>1.1</t>
  </si>
  <si>
    <t>Barracão para escritório de obra</t>
  </si>
  <si>
    <t>1.2</t>
  </si>
  <si>
    <t>Placa de obra em chapa zincada, conforme modelo do Governo Federal</t>
  </si>
  <si>
    <t>1.3</t>
  </si>
  <si>
    <t>Locação da obra</t>
  </si>
  <si>
    <t>INFRA-ESTRUTURA: FUNDAÇÕES</t>
  </si>
  <si>
    <t>2.1</t>
  </si>
  <si>
    <t>2.1.1</t>
  </si>
  <si>
    <t>2.1.2</t>
  </si>
  <si>
    <t>2.1.3</t>
  </si>
  <si>
    <t>2.2</t>
  </si>
  <si>
    <t>CASTELO D'ÁGUA</t>
  </si>
  <si>
    <t>2.2.1</t>
  </si>
  <si>
    <t>2.2.2</t>
  </si>
  <si>
    <t>2.2.3</t>
  </si>
  <si>
    <t>SUPERESTRUTURA</t>
  </si>
  <si>
    <t>3.1</t>
  </si>
  <si>
    <t>3.1.1</t>
  </si>
  <si>
    <t>Formas</t>
  </si>
  <si>
    <t>Armadura</t>
  </si>
  <si>
    <t>3.1.3</t>
  </si>
  <si>
    <t>Concreto 25 Mpa</t>
  </si>
  <si>
    <t>3.2.2</t>
  </si>
  <si>
    <t>3.2.3</t>
  </si>
  <si>
    <t>3.3</t>
  </si>
  <si>
    <t>LAJES PRÉ-MOLDADAS</t>
  </si>
  <si>
    <t>3.3.1</t>
  </si>
  <si>
    <t>Lajes Pré Fabricadas: fornecimento,  montagem e escoramento</t>
  </si>
  <si>
    <t>3.3.2</t>
  </si>
  <si>
    <t>3.3.3</t>
  </si>
  <si>
    <t>3.4</t>
  </si>
  <si>
    <t>CAIXA D'ÁGUA</t>
  </si>
  <si>
    <t>3.4.1</t>
  </si>
  <si>
    <t>3.4.2</t>
  </si>
  <si>
    <t>3.4.3</t>
  </si>
  <si>
    <t>PAREDES E PAINÉS</t>
  </si>
  <si>
    <t>4.1</t>
  </si>
  <si>
    <t>ALVENARIA E DIVISÓRIAS</t>
  </si>
  <si>
    <t>4.1.4</t>
  </si>
  <si>
    <t>4.1.5</t>
  </si>
  <si>
    <t>4.1.6</t>
  </si>
  <si>
    <t>4.1.7</t>
  </si>
  <si>
    <t>4.1.8</t>
  </si>
  <si>
    <t>ESQUADRIAS</t>
  </si>
  <si>
    <t>PORTAS DE MADEIRA</t>
  </si>
  <si>
    <t>PM-2 - porta comum 80 x 210 cm</t>
  </si>
  <si>
    <t>PM-3 - porta com barra de proteção 80 x 210 cm</t>
  </si>
  <si>
    <t>PM-04a - porta comum p/ divisórias de granito 60 x 180 cm</t>
  </si>
  <si>
    <t>PM-04b - porta comum p/ divisórias de granito 60 x 60 cm e guiches</t>
  </si>
  <si>
    <t>PM-6 - porta comum 60 x 210 cm</t>
  </si>
  <si>
    <t>5.1.6</t>
  </si>
  <si>
    <t>PM-7 - porta com visor 80 x 210 cm</t>
  </si>
  <si>
    <t>5.1.7</t>
  </si>
  <si>
    <t>PM-8 - porta com veneziana 80 x 210 cm</t>
  </si>
  <si>
    <t>PORTAS DE FERRO</t>
  </si>
  <si>
    <t>Portas metálica  80x80cm veneziana  (Castelo D'água)</t>
  </si>
  <si>
    <t>EF-11 pivotante 180 x 30 cm</t>
  </si>
  <si>
    <t>EF-12 pivotante 90 x 30 cm</t>
  </si>
  <si>
    <t>5.3.4</t>
  </si>
  <si>
    <t>EF-13 pivotante 210 x 30 cm</t>
  </si>
  <si>
    <t>5.3.5</t>
  </si>
  <si>
    <t>EF-14 pivotante 210 x 60 cm</t>
  </si>
  <si>
    <t>5.3.6</t>
  </si>
  <si>
    <t>EF-15 pivotante 240 x 30 cm</t>
  </si>
  <si>
    <t>5.3.7</t>
  </si>
  <si>
    <t>EF-16 pivotante 300 x 30 cm</t>
  </si>
  <si>
    <t>5.3.8</t>
  </si>
  <si>
    <t>EF-17 basculante 50 x 50 cm</t>
  </si>
  <si>
    <t>5.3.9</t>
  </si>
  <si>
    <t>EF-18 corrediça 120 x 60 cm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</si>
  <si>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</si>
  <si>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</si>
  <si>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</si>
  <si>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</si>
  <si>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</si>
  <si>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</si>
  <si>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</si>
  <si>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</si>
  <si>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</si>
  <si>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</si>
  <si>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</si>
  <si>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Telas em nylon</t>
  </si>
  <si>
    <t>5.3.21</t>
  </si>
  <si>
    <t>GRADES E PORTÕES</t>
  </si>
  <si>
    <t>Portões 90X110cm (cobogós)</t>
  </si>
  <si>
    <t>Portões 90X200cm (cobogós)</t>
  </si>
  <si>
    <t>Grades e portões h=210cm</t>
  </si>
  <si>
    <t>PV6 - Portas de vidro temperado -160x210cm</t>
  </si>
  <si>
    <t>Estrutura em madeira para cobertura</t>
  </si>
  <si>
    <t>Telhas cerämicas</t>
  </si>
  <si>
    <t>Telhas de vidro</t>
  </si>
  <si>
    <t>Cumeeiras/Espigões</t>
  </si>
  <si>
    <t>7.5</t>
  </si>
  <si>
    <t>Calha metálica</t>
  </si>
  <si>
    <t>7.6</t>
  </si>
  <si>
    <t>Rufos de concreto</t>
  </si>
  <si>
    <t>IMPERMEABILIZAÇÃO</t>
  </si>
  <si>
    <t>Impermeabilização das vigas baldrame</t>
  </si>
  <si>
    <t>Impermeabilização de calhas (piso)</t>
  </si>
  <si>
    <t>Impermeabilização do castelo d'água</t>
  </si>
  <si>
    <t>8.4</t>
  </si>
  <si>
    <t>Impermeabilização de calhas (telhado)  com manta asfáltica</t>
  </si>
  <si>
    <t>REVESTIMENTO</t>
  </si>
  <si>
    <t>REVESTIMENTO INTERNO</t>
  </si>
  <si>
    <t>PAREDES</t>
  </si>
  <si>
    <t>9.1.1.1</t>
  </si>
  <si>
    <t>Emboço</t>
  </si>
  <si>
    <t>9.1.1.2</t>
  </si>
  <si>
    <t>Reboco</t>
  </si>
  <si>
    <t>9.1.1.3</t>
  </si>
  <si>
    <t>Cerâmica 20x20</t>
  </si>
  <si>
    <t>9.1.1.4</t>
  </si>
  <si>
    <t>Rejuntamento de cerâmica 20x20</t>
  </si>
  <si>
    <t>TETOS</t>
  </si>
  <si>
    <t>9.1.2.1</t>
  </si>
  <si>
    <t>REVESTIMENTO EXTERNO</t>
  </si>
  <si>
    <t>PAREDES E FACHADAS</t>
  </si>
  <si>
    <t>9.2.1.1</t>
  </si>
  <si>
    <t>Chapisco externo</t>
  </si>
  <si>
    <t>9.2.1.2</t>
  </si>
  <si>
    <t>9.2.1.3</t>
  </si>
  <si>
    <t>9.2.1.4</t>
  </si>
  <si>
    <t>Cerâmica 10x10</t>
  </si>
  <si>
    <t>9.2.1.5</t>
  </si>
  <si>
    <t>Rejuntamento de cerâmica 10x10</t>
  </si>
  <si>
    <t>PAVIMENTAÇÃO</t>
  </si>
  <si>
    <t>Camada impermeabilizadora de concreto</t>
  </si>
  <si>
    <t>Regularização de piso</t>
  </si>
  <si>
    <t>10.3</t>
  </si>
  <si>
    <t>Bloco de concreto intertravado</t>
  </si>
  <si>
    <t>10.4</t>
  </si>
  <si>
    <t>10.5</t>
  </si>
  <si>
    <t>Rejuntamento de cerâmica</t>
  </si>
  <si>
    <t>10.6</t>
  </si>
  <si>
    <t>10.7</t>
  </si>
  <si>
    <t>10.8</t>
  </si>
  <si>
    <t>SOLEIRAS, RODAPÉS E PEITORIS</t>
  </si>
  <si>
    <t>Soleiras em granito e=15cm</t>
  </si>
  <si>
    <t>Rodapé em cerâmica</t>
  </si>
  <si>
    <t>Rejuntamento de rodapés de cerâmica</t>
  </si>
  <si>
    <t>11.4</t>
  </si>
  <si>
    <t>Rodameio de madeira L=10cm</t>
  </si>
  <si>
    <t>PINTURA</t>
  </si>
  <si>
    <t>PAREDES INTERNAS</t>
  </si>
  <si>
    <t>PAREDES EXTERNAS</t>
  </si>
  <si>
    <t>12.2.1</t>
  </si>
  <si>
    <t>12.3</t>
  </si>
  <si>
    <t>12.3.1</t>
  </si>
  <si>
    <t>12.4</t>
  </si>
  <si>
    <t>OUTROS</t>
  </si>
  <si>
    <t>12.4.1</t>
  </si>
  <si>
    <t>Pintura esmalte em portas em madeira</t>
  </si>
  <si>
    <t>12.4.2</t>
  </si>
  <si>
    <t>Tratamento em verniz em rodameio de madeira</t>
  </si>
  <si>
    <t>12.4.3</t>
  </si>
  <si>
    <t>Pintura esmalte em esquadrias e grades de ferro</t>
  </si>
  <si>
    <t>INSTALAÇÕES ELÉTRICAS E ELETRÔNICAS</t>
  </si>
  <si>
    <t>INSTALAÇÕES ELÉTRICAS</t>
  </si>
  <si>
    <t>HASTES PARA ATERRAMENTO</t>
  </si>
  <si>
    <t>13.1.1.1</t>
  </si>
  <si>
    <t>Haste de aço galvanizado recoberta com 200 micras de cobre de diâmetro nominal de 5/8" com 3 metros de comprimento.</t>
  </si>
  <si>
    <t>13.1.1.2</t>
  </si>
  <si>
    <t xml:space="preserve">Caixa de inspeção tipo solo em PVC, com tampa de ferro de 30cm. </t>
  </si>
  <si>
    <t>13.1.1.3</t>
  </si>
  <si>
    <t xml:space="preserve">Conector em bronze para conecção de dois cabos com a haste. </t>
  </si>
  <si>
    <t>CORDOALHA DE COBRE NÚ</t>
  </si>
  <si>
    <t>13.1.2.1</t>
  </si>
  <si>
    <t>Cordoalha de cobre nú 50mm2.</t>
  </si>
  <si>
    <t>13.1.2.2</t>
  </si>
  <si>
    <t>Cordoalha de cobre nú 35mm2.</t>
  </si>
  <si>
    <t>13.1.3</t>
  </si>
  <si>
    <t>QUADRO DE FORÇA</t>
  </si>
  <si>
    <t>13.1.3.1</t>
  </si>
  <si>
    <t>Quadro de medição completo com TC(transformador de corrente) para medição em baixa tensão, compatível com disjuntor trifásico geral de entrada de 200A, padrão da concessionária local.</t>
  </si>
  <si>
    <t>13.1.3.2</t>
  </si>
  <si>
    <t>Quadro de comando de embutir completo com porta e trinco</t>
  </si>
  <si>
    <t>13.1.3.3</t>
  </si>
  <si>
    <t xml:space="preserve">Quadro de comando de embutir completo com porta e trinco, com 4 barramentos de cobre de 5/8"x1/8" para as fases e o neutro e 1/2"x1/8" para proteção. </t>
  </si>
  <si>
    <t>13.1.3.4</t>
  </si>
  <si>
    <t xml:space="preserve">Quadro de comando de sobrepor completo com porta e trinco, com 4 barramentos de cobre de 11/2"x3/16" para as fases e o neutro e 1/2"x1/8" para proteção. </t>
  </si>
  <si>
    <t>13.1.3.5</t>
  </si>
  <si>
    <t>Quadro de comando de embulir completo com porta e trinco, com 4 barramentos de cobre de 1/1/2"x1/8" para proteção.</t>
  </si>
  <si>
    <t>13.1.3.6</t>
  </si>
  <si>
    <t>Quadro de comando de embulir completo com porta e trinco.</t>
  </si>
  <si>
    <t>13.1.4</t>
  </si>
  <si>
    <t>CENTRO DE DISTRIBUIÇÃO DE ILUMINAÇÃO E TOMADAS</t>
  </si>
  <si>
    <t>13.1.4.1</t>
  </si>
  <si>
    <t xml:space="preserve">Quadro de distribuição de embutir, 24 módulos (2x12) completo com barramentos 150A, placa de montagem, porta interna e perfis verticais com trilhos DIN para fixação de acessórios. </t>
  </si>
  <si>
    <t>13.1.4.2</t>
  </si>
  <si>
    <t xml:space="preserve">Quadro de distribuição de embutir, 34 módulos (2x17) completo com barramentos 150A, placa de montagem, porta interna e perfis verticais com trilhos DIN para fixação de acessórios. </t>
  </si>
  <si>
    <t>13.1.4.3</t>
  </si>
  <si>
    <t>Quadro de distribuição de embutir, 44 módulos (2x22) completo com barramentos 150A, placa de montagem, porta interna e perfis verticais com trilhos DIN para fixação de acessórios.</t>
  </si>
  <si>
    <t>13.1.5</t>
  </si>
  <si>
    <t>ELETRODUTOS E ACESSÓRIOS.</t>
  </si>
  <si>
    <t>13.1.5.1</t>
  </si>
  <si>
    <t>13.1.5.2</t>
  </si>
  <si>
    <t>13.1.5.3</t>
  </si>
  <si>
    <t>13.1.5.4</t>
  </si>
  <si>
    <t>13.1.5.5</t>
  </si>
  <si>
    <t>13.1.5.6</t>
  </si>
  <si>
    <t>13.1.5.7</t>
  </si>
  <si>
    <t>13.1.5.8</t>
  </si>
  <si>
    <t>13.1.5.9</t>
  </si>
  <si>
    <t>13.1.5.10</t>
  </si>
  <si>
    <t>13.1.6</t>
  </si>
  <si>
    <t>CABOS E FIOS.</t>
  </si>
  <si>
    <t>13.1.6.1</t>
  </si>
  <si>
    <t>Condutor de cobre unipolar, isolação em PVC/70ºC, camada de proteção em PVC, não propagador de chamas, classe de tensão 750V, encordoamento classe 5, flexível, com as seguintes seções nominais:</t>
  </si>
  <si>
    <t>13.1.6.1.1</t>
  </si>
  <si>
    <t>#2,5mm2</t>
  </si>
  <si>
    <t>13.1.6.1.2</t>
  </si>
  <si>
    <t>#4mm2</t>
  </si>
  <si>
    <t>13.1.6.1.3</t>
  </si>
  <si>
    <t>#6mm2</t>
  </si>
  <si>
    <t>13.1.6.2</t>
  </si>
  <si>
    <t>Condutor de cobre unipolar, isolação em PVC/70ºC, camada de proteção em PVC, não propagador de chamas, classe de tensão 1 kV, encordoamento classe 5, flexível, com as seguintes seções nominais:</t>
  </si>
  <si>
    <t>13.1.6.2.1</t>
  </si>
  <si>
    <t>13.1.6.2.2</t>
  </si>
  <si>
    <t>#10mm2</t>
  </si>
  <si>
    <t>13.1.6.2.3</t>
  </si>
  <si>
    <t>#16mm2</t>
  </si>
  <si>
    <t>13.1.6.2.4</t>
  </si>
  <si>
    <t>#25mm2</t>
  </si>
  <si>
    <t>13.1.6.2.5</t>
  </si>
  <si>
    <t>#35mm2</t>
  </si>
  <si>
    <t>13.1.6.2.6</t>
  </si>
  <si>
    <t>#50mm2</t>
  </si>
  <si>
    <t>13.1.6.3</t>
  </si>
  <si>
    <t>Cabo tripolar, condutor de cobre, isolação em PVC/70°C, não propagador de chama, classe de tensão, encordoamento classe 5, flexível, com as seguintes seções nominais:</t>
  </si>
  <si>
    <t>13.1.6.3.1</t>
  </si>
  <si>
    <t>3x1,5mm2</t>
  </si>
  <si>
    <t>13.1.6.3.2</t>
  </si>
  <si>
    <t>3x2,5mm2</t>
  </si>
  <si>
    <t>13.1.7</t>
  </si>
  <si>
    <t>CAIXAS DE PASSAGEM</t>
  </si>
  <si>
    <t>13.1.7.1</t>
  </si>
  <si>
    <t>Condulete metálico, entradas lisas, tipo T, Ø3/4”.</t>
  </si>
  <si>
    <t>13.1.7.2</t>
  </si>
  <si>
    <t>Condulete metálico, entradas lisas, tipo C, Ø3/4”.</t>
  </si>
  <si>
    <t>13.1.7.3</t>
  </si>
  <si>
    <t>Condulete metálico, entradas lisas, tipo E, Ø3/4”.</t>
  </si>
  <si>
    <t>13.1.7.4</t>
  </si>
  <si>
    <t>Condulete metálico, entradas lisas, tipo X, Ø3/4”.</t>
  </si>
  <si>
    <t>13.1.7.5</t>
  </si>
  <si>
    <t>Condulete metálico, entradas lisas, tipo LR, Ø3/4”.</t>
  </si>
  <si>
    <t>13.1.7.6</t>
  </si>
  <si>
    <t>Tampa para condulete metálico com entrada para tomada 2P+T</t>
  </si>
  <si>
    <t>13.1.7.7</t>
  </si>
  <si>
    <t xml:space="preserve">Tampa cega para condulete metálico. </t>
  </si>
  <si>
    <t>13.1.7.8</t>
  </si>
  <si>
    <t>Tampa para condulete metálico com furo</t>
  </si>
  <si>
    <t>13.1.7.9</t>
  </si>
  <si>
    <t>Caixa de passagem em PVC, série reforçada, 4x2”</t>
  </si>
  <si>
    <t>13.1.7.10</t>
  </si>
  <si>
    <t>Caixa de ferro esmaltada, octogonal, 4x4”</t>
  </si>
  <si>
    <t>13.1.7.11</t>
  </si>
  <si>
    <t>Caixa de passagem metálica, quadrada, 20x20” com tampa</t>
  </si>
  <si>
    <t>13.1.7.12</t>
  </si>
  <si>
    <t>Caixa de passagem 20x20cm em alvenaria com tampa</t>
  </si>
  <si>
    <t>13.1.7.13</t>
  </si>
  <si>
    <t>Caixa de passagem 40x40cm em alvenaria com tampa</t>
  </si>
  <si>
    <t>13.1.8</t>
  </si>
  <si>
    <t>CHAVES COM FUSÍVEIS</t>
  </si>
  <si>
    <t>13.1.8.1</t>
  </si>
  <si>
    <t xml:space="preserve">Base-fusível completa (com tampa, anel de proteção e parafuso de ajuste), fusíveis diazed de 10A. </t>
  </si>
  <si>
    <t>13.1.8.2</t>
  </si>
  <si>
    <t xml:space="preserve">Base-fusível completa (com tampa, anel de proteção e parafuso de ajuste), fusíveis diazed de 6A. </t>
  </si>
  <si>
    <t>13.1.8.3</t>
  </si>
  <si>
    <t>Relé térmico de sobrecarga 1,8A a 2,5A</t>
  </si>
  <si>
    <t>13.1.8.4</t>
  </si>
  <si>
    <t xml:space="preserve">Contator de potência, bobina 110V/60Hz. </t>
  </si>
  <si>
    <t>13.1.8.5</t>
  </si>
  <si>
    <t>Alarme sonoro, 110V/60Hz, com frequência tonal diferente do alarme contra incêndio.</t>
  </si>
  <si>
    <t>13.1.8.6</t>
  </si>
  <si>
    <t>Controle do reservatório superior, composto por chave nível tipo bóia, com haste móvel e contatos reversíveis (NA,NF).</t>
  </si>
  <si>
    <t>13.1.8.7</t>
  </si>
  <si>
    <t xml:space="preserve">Controle do reservatório inferior, composto por chave nível tipo bóia, com haste móvel e contatos reversíveis (NA,NF).  </t>
  </si>
  <si>
    <t>13.1.8.8</t>
  </si>
  <si>
    <t xml:space="preserve">Alarme de extravasamento do reservatório inferior, composto por chave nível tipo bóia, com haste móvel e contatos reversíveis (NA,NF). </t>
  </si>
  <si>
    <t>13.1.8.9</t>
  </si>
  <si>
    <t xml:space="preserve">Comutador com retenção, ф 22mm, cor preta, 3 posições (zero central), com blocos de contato 2NA+2NF. </t>
  </si>
  <si>
    <t>13.1.8.10</t>
  </si>
  <si>
    <t>13.1.8.11</t>
  </si>
  <si>
    <t>Sinalizador luminoso, redondo, aro frontal pretonas cor vermelha (vm) com lâmpada neon/220V, soquete BA9S</t>
  </si>
  <si>
    <t>13.1.8.12</t>
  </si>
  <si>
    <t>Sinalizador luminoso, redondo, aro frontal pretonas cor âmbar (am) com lâmpada neon/110V, soquete BA9S</t>
  </si>
  <si>
    <t>13.1.9</t>
  </si>
  <si>
    <t>DISJUNTORES</t>
  </si>
  <si>
    <t>13.1.9.1</t>
  </si>
  <si>
    <t>Mini-Disjuntor monopolar, tipo 5Sx1, curva C, 20A</t>
  </si>
  <si>
    <t>13.1.9.2</t>
  </si>
  <si>
    <t>Mini-Disjuntor monopolar, tipo 5Sx1, curva C, 25A</t>
  </si>
  <si>
    <t>13.1.9.3</t>
  </si>
  <si>
    <t>Mini-Disjuntor tripolar, tipo 5Sx1, curva C, 10A</t>
  </si>
  <si>
    <t>13.1.9.4</t>
  </si>
  <si>
    <t>Mini-Disjuntor tripolar, tipo 5Sx1, curva C, 20A</t>
  </si>
  <si>
    <t>13.1.9.5</t>
  </si>
  <si>
    <t>Mini-Disjuntor tripolar, tipo 5Sx1, curva C, 32A</t>
  </si>
  <si>
    <t>13.1.9.6</t>
  </si>
  <si>
    <t>Mini-Disjuntor tripolar, tipo 5Sx1, curva C,50A</t>
  </si>
  <si>
    <t>13.1.9.7</t>
  </si>
  <si>
    <t>Mini-Disjuntor tripolar, tipo 5Sx1, curva C, 63A</t>
  </si>
  <si>
    <t>13.1.9.8</t>
  </si>
  <si>
    <t>Mini-Disjuntor tripolar, tipo 5Sx1, curva C, 80A</t>
  </si>
  <si>
    <t>13.1.9.9</t>
  </si>
  <si>
    <t>Disjuntor tripolar, 3VF23-13, IN= 20A, Icu = 65 kA/380V</t>
  </si>
  <si>
    <t>13.1.9.10</t>
  </si>
  <si>
    <t>Disjuntor tripolar, 3VF23-13, IN= 32A, Icu = 65 kA/380V</t>
  </si>
  <si>
    <t>13.1.9.11</t>
  </si>
  <si>
    <t>Disjuntor tripolar, 3VF23-13, IN= 50A, Icu = 65 kA/380V</t>
  </si>
  <si>
    <t>13.1.9.12</t>
  </si>
  <si>
    <t>Disjuntor tripolar, 3VF23-13, IN= 80A, Icu = 65 kA/380V</t>
  </si>
  <si>
    <t>13.1.9.13</t>
  </si>
  <si>
    <t>Disjuntor tripolar tipo JXD63B250, IN= 200A, Icu = 35 kA/380V, tensão nominal máxima 415V</t>
  </si>
  <si>
    <t>13.1.9.14</t>
  </si>
  <si>
    <t>Módulo Diferencial Residual (DDR) de alta sensibilidade, bipolar, 25A com corrente nominal residual de 30mA.</t>
  </si>
  <si>
    <t>13.1.9.15</t>
  </si>
  <si>
    <t>Módulo Diferencial Residual (DDR) de alta sensibilidade, tetrapolar, 25A com corrente nominal residual de 30mA.</t>
  </si>
  <si>
    <t>13.1.9.16</t>
  </si>
  <si>
    <t>Dispositivo de Proteção contra Surtos (DPS), monopolar, tensão nominal máxima 275 VCA, corrente de surto máxima 40kA</t>
  </si>
  <si>
    <t>13.1.10</t>
  </si>
  <si>
    <t>ILUMINAÇÃO E TOMADAS</t>
  </si>
  <si>
    <t>13.1.10.1</t>
  </si>
  <si>
    <t>13.1.10.1.1</t>
  </si>
  <si>
    <t>13.1.10.1.2</t>
  </si>
  <si>
    <t>13.1.10.1.3</t>
  </si>
  <si>
    <t>13.1.10.1.4</t>
  </si>
  <si>
    <t>Luminária de sobrepor completa com 2 lâmpadas fluorescentes tubulares de 16W com reator eletrônico duplo</t>
  </si>
  <si>
    <t>13.1.10.1.5</t>
  </si>
  <si>
    <t>13.1.10.1.6</t>
  </si>
  <si>
    <t>Arandela completa com uma lâmpada fluorescente compacta de 20W.</t>
  </si>
  <si>
    <t>13.1.10.1.7</t>
  </si>
  <si>
    <t>13.1.10.2</t>
  </si>
  <si>
    <t>INTERRUPTORES</t>
  </si>
  <si>
    <t>13.1.10.2.1</t>
  </si>
  <si>
    <t>Interruptor 3 seções, 10A por seção, 250V</t>
  </si>
  <si>
    <t>13.1.10.2.2</t>
  </si>
  <si>
    <t>Interruptor 2 seções, 10A por seção, 250V</t>
  </si>
  <si>
    <t>13.1.10.2.3</t>
  </si>
  <si>
    <t>Interruptor simples, 10A, 250V</t>
  </si>
  <si>
    <t>13.1.10.2.4</t>
  </si>
  <si>
    <t>13.1.10.2.5</t>
  </si>
  <si>
    <t>13.1.10.2.6</t>
  </si>
  <si>
    <t>13.1.10.2.7</t>
  </si>
  <si>
    <t>13.1.10.2.8</t>
  </si>
  <si>
    <t>13.1.10.2.9</t>
  </si>
  <si>
    <t>13.1.10.2.10</t>
  </si>
  <si>
    <t>13.1.10.2.11</t>
  </si>
  <si>
    <t>13.1.10.2.12</t>
  </si>
  <si>
    <t>13.1.10.3</t>
  </si>
  <si>
    <t>TOMADAS.</t>
  </si>
  <si>
    <t>13.1.10.3.1</t>
  </si>
  <si>
    <t>13.1.10.3.2</t>
  </si>
  <si>
    <t>13.1.10.3.3</t>
  </si>
  <si>
    <t>13.1.10.3.4</t>
  </si>
  <si>
    <t>13.1.10.3.5</t>
  </si>
  <si>
    <t>13.1.10.3.6</t>
  </si>
  <si>
    <t>13.1.10.4</t>
  </si>
  <si>
    <t>FIXADORES.</t>
  </si>
  <si>
    <t>Parafuso e bucha S6</t>
  </si>
  <si>
    <t>Porca sextavada e arruela lisa 1/4"</t>
  </si>
  <si>
    <t>13.1.10.4.3</t>
  </si>
  <si>
    <t>Suspensão simples para tirante 1/4"</t>
  </si>
  <si>
    <t>INSTALAÇÕES DE REDE ESTRUTURADA</t>
  </si>
  <si>
    <t>EQUIPAMENTOS PASSIVOS</t>
  </si>
  <si>
    <t>13.2.1.1</t>
  </si>
  <si>
    <t>Patch Panel 19"  - 24 portas, Categoria 6</t>
  </si>
  <si>
    <t xml:space="preserve">un </t>
  </si>
  <si>
    <t>13.2.1.2</t>
  </si>
  <si>
    <t>Bloco 110 para rack 19” 100 pares 1,75” de altura</t>
  </si>
  <si>
    <t>13.2.1.3</t>
  </si>
  <si>
    <t xml:space="preserve">Guia de Cabos Frontal, fechado </t>
  </si>
  <si>
    <t>13.2.1.4</t>
  </si>
  <si>
    <t>Guia de Cabos Traseiro</t>
  </si>
  <si>
    <t>13.2.1.5</t>
  </si>
  <si>
    <t>Trava Path Panel</t>
  </si>
  <si>
    <t>13.2.1.6</t>
  </si>
  <si>
    <t xml:space="preserve">Guia de Cabos Vertical, fechado </t>
  </si>
  <si>
    <t>13.2.1.7</t>
  </si>
  <si>
    <t xml:space="preserve">Guia de Cabos Superior, fechado </t>
  </si>
  <si>
    <t>CABOS EM PAR TRAÇADOS</t>
  </si>
  <si>
    <t>13.2.2.1</t>
  </si>
  <si>
    <t>Cabo par trançado não blindado (UTP)-4 pares 24 AWG,100 Ohms - Categoria 6</t>
  </si>
  <si>
    <t>13.2.2.2</t>
  </si>
  <si>
    <t>Cabo telefônico interno CI-50, 20 pares</t>
  </si>
  <si>
    <t>CABOS DE CONEXÃO</t>
  </si>
  <si>
    <t>13.2.3.1</t>
  </si>
  <si>
    <t>Cabos de conexões – Patch Cord ultra flexível com RJ 45 nas 2 pontas - 1,50 metros</t>
  </si>
  <si>
    <t>13.2.3.2</t>
  </si>
  <si>
    <t>Cabos de conexões – Patch Cord ultra flexível com RJ 45 em 1 ponta - 1,50 metros</t>
  </si>
  <si>
    <t>13.2.3.3</t>
  </si>
  <si>
    <t>Cabos de conexões – Patch Cord (Azul) ultra flexível com RJ 45 nas 2 pontas - 3,00 metros</t>
  </si>
  <si>
    <t>13.2.3.4</t>
  </si>
  <si>
    <t>Cabos de conexões – Patch cord 110 / RJ-45 1 par -1,50m</t>
  </si>
  <si>
    <t>13.2.4</t>
  </si>
  <si>
    <t>13.2.4.1</t>
  </si>
  <si>
    <t>Tomada modular RJ-45 Categoria 6</t>
  </si>
  <si>
    <t>13.2.4.2</t>
  </si>
  <si>
    <t>Conector de TV Tipo F (Coaxial)</t>
  </si>
  <si>
    <t>13.2.5</t>
  </si>
  <si>
    <t>CAIXAS E ACESSÓRIOS</t>
  </si>
  <si>
    <t>13.2.5.1</t>
  </si>
  <si>
    <t xml:space="preserve">Condulete metálico, tipo C, para eletroduto de ponta lisa, Ø 3/4" </t>
  </si>
  <si>
    <t>13.2.5.2</t>
  </si>
  <si>
    <t>Caixa subterrânea em alvenaria, tipo R1,60x35x50cm, com tampão em ferro fundido</t>
  </si>
  <si>
    <t>13.2.5.3</t>
  </si>
  <si>
    <t>Caixa de sobrepor, em aço estampado com pintura eletrostática à base de epoxi, na cor cinza, com fundo de madeira de lei envernizada, porta com trinco e fechadura, 80X80X20cm</t>
  </si>
  <si>
    <t>13.2.5.4</t>
  </si>
  <si>
    <t>Tampa para condulete metálico com espaço para 2 módulos RJ-45</t>
  </si>
  <si>
    <t>13.2.5.5</t>
  </si>
  <si>
    <t>Espelho para caixa 4x2" com espaço para 2 módulos RJ-45</t>
  </si>
  <si>
    <t>13.2.5.6</t>
  </si>
  <si>
    <t>Tampa para condulete metálico com espaço uma tomada tipo F</t>
  </si>
  <si>
    <t>13.2.5.7</t>
  </si>
  <si>
    <t>Espelho para caixa 4x2" com espaço uma tomada tipo F (Cabo coaxial de TV)</t>
  </si>
  <si>
    <t>13.2.5.8</t>
  </si>
  <si>
    <t xml:space="preserve">Caixa - 4x2" - aço estampado e esmaltado </t>
  </si>
  <si>
    <t>13.2.6</t>
  </si>
  <si>
    <t>13.2.6.1</t>
  </si>
  <si>
    <t>Eletrodutos metálicos ultra-flexíveis aspirado:</t>
  </si>
  <si>
    <t>13.2.6.1.1</t>
  </si>
  <si>
    <t>Ø 1"</t>
  </si>
  <si>
    <t>13.2.6.1.2</t>
  </si>
  <si>
    <t>Ø 3/4"</t>
  </si>
  <si>
    <t>13.2.6.2</t>
  </si>
  <si>
    <t>Eletroduto de aço galvanizado a quente, tipo pesado</t>
  </si>
  <si>
    <t>13.2.6.2.1</t>
  </si>
  <si>
    <t>13.2.6.3</t>
  </si>
  <si>
    <t>Eletroduto de aço galvanizado a quente, tipo pesado, rosqueável</t>
  </si>
  <si>
    <t>13.2.6.3.1</t>
  </si>
  <si>
    <t>13.2.6.4</t>
  </si>
  <si>
    <t>Eletroduto de PEAD flexível corrugado</t>
  </si>
  <si>
    <t>13.2.6.4.1</t>
  </si>
  <si>
    <t xml:space="preserve">Ø 4" </t>
  </si>
  <si>
    <t>13.2.6.5</t>
  </si>
  <si>
    <t>Abraçadeira de aço galvanizado a quente, tipo "D", para eletrodutos</t>
  </si>
  <si>
    <t>13.2.6.5.1</t>
  </si>
  <si>
    <t>13.2.6.5.2</t>
  </si>
  <si>
    <t>Chumbador CBA com parafuso e arruela lisa, Ø1/4"X2"</t>
  </si>
  <si>
    <t>13.2.6.5.3</t>
  </si>
  <si>
    <t>Bucha S/8</t>
  </si>
  <si>
    <t>13.2.6.5.4</t>
  </si>
  <si>
    <t>Parafuso, rosca soberba, cabeça sextavada, 1/4"x2", aço galvanizado</t>
  </si>
  <si>
    <t>13.2.6.5.5</t>
  </si>
  <si>
    <t>Porca sextavada, aço galvanizado a quente, Ø1/4"</t>
  </si>
  <si>
    <t>13.2.6.5.6</t>
  </si>
  <si>
    <t>Arruela lisa, aço galvanizado a quente, Ø1/4"</t>
  </si>
  <si>
    <t>13.2.7</t>
  </si>
  <si>
    <t>ELETROCALHAS, PERFILADOS E ACESSÓRIOS</t>
  </si>
  <si>
    <t>13.2.7.1</t>
  </si>
  <si>
    <t>Eletrocalha com virola (perfil "C"), lisa, em aço galvanizado a quente, com tampa, chapa #18 MSG, 100x50x3000mm</t>
  </si>
  <si>
    <t>13.2.7.2</t>
  </si>
  <si>
    <t>Curva Horizontal 90°, lisa, com tampa,100x50mm</t>
  </si>
  <si>
    <t>13.2.7.3</t>
  </si>
  <si>
    <t>Te Vertical de Descida, liso, com tampa,100x50mm</t>
  </si>
  <si>
    <t>13.2.7.4</t>
  </si>
  <si>
    <t>Te Horizontal 90°, liso, com tampa,100x50mm</t>
  </si>
  <si>
    <t>13.2.7.5</t>
  </si>
  <si>
    <t>Saída Vertical p/ eletrodutos, Ø3/4"</t>
  </si>
  <si>
    <t>13.2.7.6</t>
  </si>
  <si>
    <t>Terminal de fechamento, 100x50mm</t>
  </si>
  <si>
    <t>13.2.7.7</t>
  </si>
  <si>
    <t>Junção Simples, 50mm</t>
  </si>
  <si>
    <t>13.2.7.8</t>
  </si>
  <si>
    <t>Mão Francesa, 38x38x210 mm</t>
  </si>
  <si>
    <t>13.2.7.9</t>
  </si>
  <si>
    <t>Parafuso cabeça lentilha, com fenda, Ø1/4"</t>
  </si>
  <si>
    <t>13.2.7.10</t>
  </si>
  <si>
    <t>Parafuso cabeça lentilha, autotravante, Ø1/4"</t>
  </si>
  <si>
    <t>13.2.7.11</t>
  </si>
  <si>
    <t>Suspensão ômega, 100x50mm</t>
  </si>
  <si>
    <t>13.2.7.12</t>
  </si>
  <si>
    <t>Porca losangular com mola, Ø1/4"</t>
  </si>
  <si>
    <t>13.2.7.13</t>
  </si>
  <si>
    <t>Vergalhão rosca total (tirante),em aço galvanizado a quente, Ø1/4"x3000mm</t>
  </si>
  <si>
    <t>13.2.7.14</t>
  </si>
  <si>
    <t>Arruela lisa, em aço galvanizado a quente, Ø1/4"</t>
  </si>
  <si>
    <t>13.2.7.15</t>
  </si>
  <si>
    <t>Box reto ø3/4" em alumínio</t>
  </si>
  <si>
    <t>13.2.8</t>
  </si>
  <si>
    <t>DUTOS DE PASSAGEM E ACESSÓRIOS</t>
  </si>
  <si>
    <t>13.2.8.1</t>
  </si>
  <si>
    <t>Perfil base sem tampa em aço 129 x 44 x 2000mm (*)</t>
  </si>
  <si>
    <t>13.2.8.2</t>
  </si>
  <si>
    <t>Divisor “L” 2000mm. (*)</t>
  </si>
  <si>
    <t>13.2.8.3</t>
  </si>
  <si>
    <t>Tampa perfil acabamento na cor bege 1000mm. (*)</t>
  </si>
  <si>
    <t>13.2.8.4</t>
  </si>
  <si>
    <t>Derivação "L" (*)</t>
  </si>
  <si>
    <t>13.2.8.5</t>
  </si>
  <si>
    <t>Fixa cabo(*)</t>
  </si>
  <si>
    <t>13.2.8.6</t>
  </si>
  <si>
    <t>Terminal (*)</t>
  </si>
  <si>
    <t>13.2.8.7</t>
  </si>
  <si>
    <t>Suporte de tomada tipo RJ, 2 furos, bege</t>
  </si>
  <si>
    <t>(*) OBS.: QUANTITATIVOS COMUM AS INSTALAÇÕES ELÉTRICAS e LÓGICAS</t>
  </si>
  <si>
    <t>13.2.9</t>
  </si>
  <si>
    <t>TESTE DE DESEMPENHO DOS PONTOS LÓGICAS</t>
  </si>
  <si>
    <t>13.2.9.1</t>
  </si>
  <si>
    <t>Pontos lógicos, categoria 6</t>
  </si>
  <si>
    <t>INSTALAÇÕES HIDRÁULICAS</t>
  </si>
  <si>
    <t>TUBULAÇÕES E CONEXÕES DE PVC RÍGIDO</t>
  </si>
  <si>
    <t>TUBOS</t>
  </si>
  <si>
    <t>Tubo PVC soldável, diâmetro 25mm</t>
  </si>
  <si>
    <t>Tubo PVC soldável, diâmetro 32mm</t>
  </si>
  <si>
    <t>Tubo PVC soldável, diâmetro 50mm</t>
  </si>
  <si>
    <t>Tubo PVC soldável, diâmetro 60mm</t>
  </si>
  <si>
    <t>Tubo PVC soldável, diâmetro 85mm</t>
  </si>
  <si>
    <t>ADAPTADORES</t>
  </si>
  <si>
    <t>Adaptador PVC soldável curto com bolsa e rosca, diâmetro 25x3/4"</t>
  </si>
  <si>
    <t>Adaptador PVC soldável curto com bolsa e rosca, diâmetro 32x1"</t>
  </si>
  <si>
    <t>Adaptador PVC soldável curto com bolsa e rosca, diâmetro 50x1.1/2"</t>
  </si>
  <si>
    <t>Adaptador PVC soldável curto com bolsa e rosca, diâmetro 85x3"</t>
  </si>
  <si>
    <t>Adaptador PVC soldável com flanges livres, diâmetro 25x3/4"</t>
  </si>
  <si>
    <t>Adaptador PVC soldável com flanges livres, diâmetro 32x1"</t>
  </si>
  <si>
    <t>Adaptador PVC soldável com flanges livres, diâmetro 50x1.1/2"</t>
  </si>
  <si>
    <t>Adaptador PVC soldável com flanges livres, diâmetro 85x3"</t>
  </si>
  <si>
    <t>BUCHAS DE REDUÇÃO</t>
  </si>
  <si>
    <t xml:space="preserve">Bucha de  redução, PVC soldável, diâmetro 32x25mm </t>
  </si>
  <si>
    <t xml:space="preserve">Bucha de  redução, PVC soldável, diâmetro 50x25mm </t>
  </si>
  <si>
    <t xml:space="preserve">Bucha de  redução, PVC soldável, diâmetro 50x32mm </t>
  </si>
  <si>
    <t xml:space="preserve">Bucha de  redução, PVC soldável, diâmetro 60x25mm </t>
  </si>
  <si>
    <t xml:space="preserve">Bucha de  redução, PVC soldável, diâmetro 60x32mm </t>
  </si>
  <si>
    <t xml:space="preserve">Bucha de  redução, PVC soldável, diâmetro 60x50mm </t>
  </si>
  <si>
    <t xml:space="preserve">Bucha de  redução, PVC soldável, diâmetro 85x60mm </t>
  </si>
  <si>
    <t>JOELHOS</t>
  </si>
  <si>
    <t>Joelho  90º PVC soldável, diâmetro 25mm</t>
  </si>
  <si>
    <t>Joelho  90º PVC soldável, diâmetro 32mm</t>
  </si>
  <si>
    <t>Joelho  90º PVC soldável, diâmetro 50mm</t>
  </si>
  <si>
    <t>Joelho  90º PVC soldável, diâmetro 60mm</t>
  </si>
  <si>
    <t>Joelho  90º PVC soldável, diâmetro 85mm</t>
  </si>
  <si>
    <t>Joelho  45º PVC soldável, diâmetro 25mm</t>
  </si>
  <si>
    <t>Joelho  45º PVC soldável, diâmetro 32mm</t>
  </si>
  <si>
    <t>Joelho  45º PVC soldável, diâmetro 50mm</t>
  </si>
  <si>
    <t>Joelho  90º PVC soldável com bucha de latão, diâmetro 25x3/4"</t>
  </si>
  <si>
    <t>Joelho de redução 90º PVC soldável com bucha de latão, diâmetro 25x1/2"</t>
  </si>
  <si>
    <t>Joelho de redução 90º PVC soldável, diâmetro 32x25mm</t>
  </si>
  <si>
    <t>LUVAS</t>
  </si>
  <si>
    <t>Luva de PVC soldável diâmetro 25mm</t>
  </si>
  <si>
    <t>Luva de PVC soldável diâmetro 32mm</t>
  </si>
  <si>
    <t>Luva de PVC soldável diâmetro 50mm</t>
  </si>
  <si>
    <t>Luva de PVC soldável diâmetro 60mm</t>
  </si>
  <si>
    <t>Luva de PVC soldável diâmetro 85mm</t>
  </si>
  <si>
    <t>Luva de redução de PVC soldável com rosca diâmetro 25x1/2"</t>
  </si>
  <si>
    <t>TÊ</t>
  </si>
  <si>
    <t>Tê de 90º  PVC soldável, diâmetro 25mm</t>
  </si>
  <si>
    <t>Tê de 90º  PVC soldável, diâmetro 32mm</t>
  </si>
  <si>
    <t>Tê de 90º  PVC soldável, diâmetro 50mm</t>
  </si>
  <si>
    <t>Tê de 90º  PVC soldável, diâmetro 60mm</t>
  </si>
  <si>
    <t>Tê de 90º  PVC soldável, diâmetro 85mm</t>
  </si>
  <si>
    <t>Tê de redução PVC soldável com rosca central, diâmetro 25x1/2"</t>
  </si>
  <si>
    <t>Tê de redução PVC soldável com rosca central, diâmetro 32x3/4"</t>
  </si>
  <si>
    <t>Tê de redução PVC soldável, diâmetro 32x25mm</t>
  </si>
  <si>
    <t>Tê de redução PVC soldável, diâmetro 50x25mm</t>
  </si>
  <si>
    <t>Tê de redução PVC soldável, diâmetro 60x25mm</t>
  </si>
  <si>
    <t>Tê de redução PVC soldável, diâmetro 85x60mm</t>
  </si>
  <si>
    <t>UNIÃO</t>
  </si>
  <si>
    <t>União de PVC soldável diâmetro 25mm</t>
  </si>
  <si>
    <t>União de PVC soldável diâmetro 32mm</t>
  </si>
  <si>
    <t>União de PVC soldável diâmetro 50mm</t>
  </si>
  <si>
    <t>União de PVC soldável diâmetro 85mm</t>
  </si>
  <si>
    <t>PLUGUE</t>
  </si>
  <si>
    <t>Plugue de PVC com rosca diâmetro 1/2"</t>
  </si>
  <si>
    <t>Plugue de PVC com rosca diâmetro 3/4"</t>
  </si>
  <si>
    <t>Plugue de PVC com rosca diâmetro 1.1/4"</t>
  </si>
  <si>
    <t>TUBULAÇÕES E CONEXÕES DE FERRO GALVANIZADO</t>
  </si>
  <si>
    <t>TUBO</t>
  </si>
  <si>
    <t>Tubo FG roscável, diâmetro 3/4"</t>
  </si>
  <si>
    <t>Tubo FG roscável, diâmetro 1"</t>
  </si>
  <si>
    <t>Tubo FG roscável, diâmetro 1.1/2"</t>
  </si>
  <si>
    <t>Tubo FG roscável, diâmetro 3"</t>
  </si>
  <si>
    <t>BUCHA DE REDUÇÃO</t>
  </si>
  <si>
    <t>JOELHO</t>
  </si>
  <si>
    <t>Joelho 90º FG roscável, diâmetro 3/4"</t>
  </si>
  <si>
    <t>Joelho 90º FG roscável, diâmetro 1.1/2"</t>
  </si>
  <si>
    <t>Joelho 90º FG roscável, diâmetro 1"</t>
  </si>
  <si>
    <t>Joelho 90º FG roscável, diâmetro 3"</t>
  </si>
  <si>
    <t>LUVA</t>
  </si>
  <si>
    <t>Luva FG, F/F roscável, diâmetro 1"</t>
  </si>
  <si>
    <t>Luva FG, F/F roscável, diâmetro 1.1/2"</t>
  </si>
  <si>
    <t>Te 90º FG roscável, diâmetro 1.1/2"</t>
  </si>
  <si>
    <t>Te 90º FG roscável, diâmetro 1"</t>
  </si>
  <si>
    <t>Te 45º FG roscável, diâmetro 1"</t>
  </si>
  <si>
    <t>União FG roscável MF, diâmetro 1"</t>
  </si>
  <si>
    <t>União FG roscável MF, diâmetro 1.1/2"</t>
  </si>
  <si>
    <t>NIPLE</t>
  </si>
  <si>
    <t>Niple FG roscável diâmetro 1"</t>
  </si>
  <si>
    <t>DRENAGEM DE ÁGUAS PLUVIAIS</t>
  </si>
  <si>
    <t>TUBULAÇÕES E CONEXÕES DE PVC</t>
  </si>
  <si>
    <t>Tubo de PVC esgoto série R, ponta e bolsa com anel de borracha, Ø100mm</t>
  </si>
  <si>
    <t>Tubo de PVC esgoto série R, ponta e bolsa com anel de borracha, Ø150mm</t>
  </si>
  <si>
    <t>Tubo de PVC esgoto, tipo Vinilfort ou equivalente, ponta e bolsa com junta elástica integrada, Ø150mm</t>
  </si>
  <si>
    <t>Tubo de PVC esgoto, tipo Vinilfort ou equivalente, ponta e bolsa com junta elástica integrada, Ø200mm</t>
  </si>
  <si>
    <t>Tubo de PVC esgoto, tipo Vinilfort ou equivalente, ponta e bolsa com junta elástica integrada, Ø250mm</t>
  </si>
  <si>
    <t>Tubo de PVC esgoto, tipo Vinilfort ou equivalente, ponta e bolsa com junta elástica integrada, Ø300mm</t>
  </si>
  <si>
    <t>CURVA</t>
  </si>
  <si>
    <t>Curva 87º30' de PVC esgoto Série R, com anel de borracha, Ø150mm</t>
  </si>
  <si>
    <t>Curva 87º30' de PVC esgoto Série R, com anel de borracha, Ø100mm</t>
  </si>
  <si>
    <t xml:space="preserve">Joelho 45 graus de PVC esgoto série R, com anel de borracha, Ø150mm </t>
  </si>
  <si>
    <t>Joelho 90 graus de PVC esgoto série R, com anel de borracha, Ø150mm</t>
  </si>
  <si>
    <t>Luva de PVC esgoto, série R, com anel de borracha, Ø100mm</t>
  </si>
  <si>
    <t>Luva de PVC esgoto, série R, com anel de borracha, Ø150mm</t>
  </si>
  <si>
    <t>Luva de PVC esgoto, tipo Vinilfort ou equivalente, com junta elástica integrada, Ø100mm</t>
  </si>
  <si>
    <t>Luva de PVC esgoto, tipo Vinilfort ou equivalente, com junta elástica integrada, Ø150mm</t>
  </si>
  <si>
    <t>Luva de PVC esgoto, tipo Vinilfort ou equivalente, com junta elástica integrada, Ø200mm</t>
  </si>
  <si>
    <t>Luva de PVC esgoto, tipo Vinilfort ou equivalente, com junta elástica integrada, Ø250mm</t>
  </si>
  <si>
    <t>Luva de PVC esgoto, tipo Vinilfort ou equivalente, com junta elástica integrada, Ø300mm</t>
  </si>
  <si>
    <t>TÊ DE INSPEÇÃO</t>
  </si>
  <si>
    <t>Tê de inspeção de PVC esgoto, série R, com anel de borracha, Ø150x100mm</t>
  </si>
  <si>
    <t>Tê de inspeção de PVC esgoto, série R, com anel de borracha, Ø100x75mm</t>
  </si>
  <si>
    <t>ACESSÓRIOS</t>
  </si>
  <si>
    <t>RALO HEMISFÉRICO</t>
  </si>
  <si>
    <t>Ralo hemisférico (formato abacaxi) de ferro fundido, Ø150mm</t>
  </si>
  <si>
    <t>Ralo hemisférico (formato abacaxi) de ferro fundido, Ø100mm</t>
  </si>
  <si>
    <t>CAIXA DE PASSAGEM</t>
  </si>
  <si>
    <t>Caixa de inspeção em alvenaria com fundo em concreto, 60x60cm</t>
  </si>
  <si>
    <t>Tampa de concreto 60x60cm para caixa de inspeção</t>
  </si>
  <si>
    <t>Caixa de ralo em alvenaria com fundo em concreto, 40x40cm</t>
  </si>
  <si>
    <t>Grelha de ferro fundido 40x40cm, tipo leve, para caixa de ralo</t>
  </si>
  <si>
    <t>Caixa de brita 40x40cm</t>
  </si>
  <si>
    <t>POÇO DE VISITA</t>
  </si>
  <si>
    <t>Poço de visita em alvenaria com fundo em concreto, 110x110cm</t>
  </si>
  <si>
    <t>Tampa de concreto Ø60cm para poço de visita</t>
  </si>
  <si>
    <t>TAMPA DE INSPEÇÃO</t>
  </si>
  <si>
    <t>Chapa de aço galvanizado aparafusável, 15x15cm, para inspeção em alvenaria</t>
  </si>
  <si>
    <t>GRELHA</t>
  </si>
  <si>
    <t>Calha de piso em PVC DN 130, com grelha</t>
  </si>
  <si>
    <t>Calha de cobertura em PVC DN 130</t>
  </si>
  <si>
    <t>EQUIPAMENTOS</t>
  </si>
  <si>
    <t>Conjunto moto-bomba com rotor em bronze, 3/4 cv, Hman=15mca, Q=5m³/h, 380 Volts, trifásica</t>
  </si>
  <si>
    <t>Automático de bóia nível máximo</t>
  </si>
  <si>
    <t>Automático de bóia nível mínimo</t>
  </si>
  <si>
    <t>INSTALÇÃO SANITÁRIA</t>
  </si>
  <si>
    <t>TUBOS E CONEXÕES DE PVC</t>
  </si>
  <si>
    <t>16.1.1.1</t>
  </si>
  <si>
    <t>Tubo de PVC rígido esgoto série R 150mm</t>
  </si>
  <si>
    <t>16.1.1.2</t>
  </si>
  <si>
    <t>Tubo de PVC rígido esgoto série R 100mm</t>
  </si>
  <si>
    <t>16.1.1.3</t>
  </si>
  <si>
    <t>Tubo de PVC rígido esgoto série R 75mm</t>
  </si>
  <si>
    <t>16.1.1.4</t>
  </si>
  <si>
    <t>Tubo de PVC rígido esgoto série R 50mm</t>
  </si>
  <si>
    <t>16.1.1.5</t>
  </si>
  <si>
    <t>Tubo de PVC rígido esgoto série R 40mm</t>
  </si>
  <si>
    <t>16.1.2</t>
  </si>
  <si>
    <t>CAP</t>
  </si>
  <si>
    <t>16.1.2.1</t>
  </si>
  <si>
    <t>Cap de PVC rígido esgoto série R com anel de borracha 100mm</t>
  </si>
  <si>
    <t>16.1.3</t>
  </si>
  <si>
    <t>16.1.3.1</t>
  </si>
  <si>
    <t>Joelho 45 graus série R 100mm</t>
  </si>
  <si>
    <t>16.1.3.2</t>
  </si>
  <si>
    <t>Joelho 45 graus série R 75mm</t>
  </si>
  <si>
    <t>16.1.3.3</t>
  </si>
  <si>
    <t>Joelho 45 graus série R 50mm</t>
  </si>
  <si>
    <t>16.1.3.4</t>
  </si>
  <si>
    <t xml:space="preserve">Joelho 45 graus série R 40mm </t>
  </si>
  <si>
    <t>16.1.3.5</t>
  </si>
  <si>
    <t>Joelho 90 graus série R 100mm</t>
  </si>
  <si>
    <t>16.1.3.6</t>
  </si>
  <si>
    <t>Joelho 90 graus série R 75mm</t>
  </si>
  <si>
    <t>16.1.3.7</t>
  </si>
  <si>
    <t>Joelho 90 graus série R 50mm</t>
  </si>
  <si>
    <t>16.1.3.8</t>
  </si>
  <si>
    <t xml:space="preserve">Joelho 90 graus série R 40mm </t>
  </si>
  <si>
    <t>16.1.4</t>
  </si>
  <si>
    <t>JUNÇÃO</t>
  </si>
  <si>
    <t>16.1.4.1</t>
  </si>
  <si>
    <t>Junção simples série R 50mm</t>
  </si>
  <si>
    <t>16.1.4.2</t>
  </si>
  <si>
    <t>Junção simples série R 40mm</t>
  </si>
  <si>
    <t>16.1.5</t>
  </si>
  <si>
    <t>16.1.5.1</t>
  </si>
  <si>
    <t>Luva de PVC série R 150mm</t>
  </si>
  <si>
    <t>16.1.5.2</t>
  </si>
  <si>
    <t>Luva de PVC série R 100mm</t>
  </si>
  <si>
    <t>16.1.5.3</t>
  </si>
  <si>
    <t>Luva de PVC série R 75mm</t>
  </si>
  <si>
    <t>16.1.5.4</t>
  </si>
  <si>
    <t>Luva de PVC série R 50mm</t>
  </si>
  <si>
    <t>16.1.5.5</t>
  </si>
  <si>
    <t>Luva de PVC série R 40mm</t>
  </si>
  <si>
    <t>16.1.6</t>
  </si>
  <si>
    <t>REDUÇÃO</t>
  </si>
  <si>
    <t>16.1.6.1</t>
  </si>
  <si>
    <t>Redução excêntrica série R 75x50mm</t>
  </si>
  <si>
    <t>16.1.6.2</t>
  </si>
  <si>
    <t>Bucha de redução longa série R 50x40mm</t>
  </si>
  <si>
    <t>16.1.7</t>
  </si>
  <si>
    <t>LIGAÇÃO PARA SAIDA DE VASO SANITÁRIO</t>
  </si>
  <si>
    <t>16.1.7.1</t>
  </si>
  <si>
    <t>Adaptador para saída de vaso sanitário série N 100mm</t>
  </si>
  <si>
    <t>16.1.8</t>
  </si>
  <si>
    <t>Vedação para saída de vaso sanitário série N 100mm</t>
  </si>
  <si>
    <t>16.1.8.1</t>
  </si>
  <si>
    <t>16.1.9</t>
  </si>
  <si>
    <t>ADAPTADORES PARA SIFÃO</t>
  </si>
  <si>
    <t>16.1.9.1</t>
  </si>
  <si>
    <t>Adaptador para válvula de pia, lavatório, tanque e bebedouro série N 40x1"</t>
  </si>
  <si>
    <t>16.1.10</t>
  </si>
  <si>
    <t>16.1.10.1</t>
  </si>
  <si>
    <t xml:space="preserve">Tê série R 100x50mm </t>
  </si>
  <si>
    <t>16.1.10.2</t>
  </si>
  <si>
    <t xml:space="preserve">Tê série R 75x50mm </t>
  </si>
  <si>
    <t>16.1.10.3</t>
  </si>
  <si>
    <t xml:space="preserve">Tê série R 100mm </t>
  </si>
  <si>
    <t>16.1.10.4</t>
  </si>
  <si>
    <t xml:space="preserve">Tê série R 75mm </t>
  </si>
  <si>
    <t>16.1.10.5</t>
  </si>
  <si>
    <t xml:space="preserve">Tê série N 50mm </t>
  </si>
  <si>
    <t>CAIXA SINFONADA</t>
  </si>
  <si>
    <t>16.2.1.1</t>
  </si>
  <si>
    <t>Corpo caixa sifonada 250x230x75mm</t>
  </si>
  <si>
    <t>16.2.1.2</t>
  </si>
  <si>
    <t>Corpo caixa sifonada 150x185x75mm</t>
  </si>
  <si>
    <t>16.2.2</t>
  </si>
  <si>
    <t>RALO SECO</t>
  </si>
  <si>
    <t>16.2.2.1</t>
  </si>
  <si>
    <t>Corpo caixa seca 100x100x40mm</t>
  </si>
  <si>
    <t>16.2.3</t>
  </si>
  <si>
    <t>16.2.3.1</t>
  </si>
  <si>
    <t>Grelha redonda de alumínio 150mm</t>
  </si>
  <si>
    <t>16.2.3.2</t>
  </si>
  <si>
    <t>Grelha redonda de alumínio 100mm</t>
  </si>
  <si>
    <t>16.2.3.3</t>
  </si>
  <si>
    <t>Grelha redonda escamoteável em aço inox, cromada, com caixilho 150mm</t>
  </si>
  <si>
    <t>16.2.3.4</t>
  </si>
  <si>
    <t>Grelha redonda escamoteável em aço inox, cromada, com caixilho 100mm</t>
  </si>
  <si>
    <t>16.2.3.5</t>
  </si>
  <si>
    <t>Calha de piso normal em PVC, cor branca, DN 130, 250cm x 129mm x 140mm</t>
  </si>
  <si>
    <t>16.2.3.6</t>
  </si>
  <si>
    <t>Grelha para calha de piso normal em PVC, cor branca, DN 130, 500mm x 128mm x 20mm</t>
  </si>
  <si>
    <t>16.2.3.7</t>
  </si>
  <si>
    <t>Antiespuma 150mm</t>
  </si>
  <si>
    <t>16.2.3.8</t>
  </si>
  <si>
    <t>Tampa cega redonda de aluminio 250mm</t>
  </si>
  <si>
    <t>16.2.3.9</t>
  </si>
  <si>
    <t>Porta grelha redondo cromado 250mm</t>
  </si>
  <si>
    <t>16.2.3.10</t>
  </si>
  <si>
    <t>Porta grelha redondo cromado 150mm</t>
  </si>
  <si>
    <t>16.2.3.11</t>
  </si>
  <si>
    <t>Porta grelha redondo cromado 100mm</t>
  </si>
  <si>
    <t>16.2.4</t>
  </si>
  <si>
    <t>CAIXA DE GORDURA</t>
  </si>
  <si>
    <t>16.2.4.1</t>
  </si>
  <si>
    <t>Caixa de gordura dupla, 120 litros, 60x60x95 cm</t>
  </si>
  <si>
    <t>16.2.4.2</t>
  </si>
  <si>
    <t>Caixa de gordura especial, 350 litros, 80x80x105 cm</t>
  </si>
  <si>
    <t>16.2.4.3</t>
  </si>
  <si>
    <t>Tampa de ferro fundido 60x60 cm, tipo leve, para caixas de gordura dupla e especial</t>
  </si>
  <si>
    <t>16.2.5</t>
  </si>
  <si>
    <t>TERMINAL DE VENTILAÇÃO</t>
  </si>
  <si>
    <t>16.2.5.1</t>
  </si>
  <si>
    <t>Terminal de ventilação 75mm</t>
  </si>
  <si>
    <t>16.2.5.2</t>
  </si>
  <si>
    <t>Terminal de ventilação 50mm</t>
  </si>
  <si>
    <t>16.2.6</t>
  </si>
  <si>
    <t>CAIXA DE INSPEÇÃO DE ALVENARIA</t>
  </si>
  <si>
    <t>16.2.6.1</t>
  </si>
  <si>
    <t>Caixa de inspeção em alvenaria 60x60cm</t>
  </si>
  <si>
    <t>16.2.6.2</t>
  </si>
  <si>
    <t>Tampa de ferro fundido tipo leve 60x60cm para caixa de inspeção</t>
  </si>
  <si>
    <t>16.2.6.3</t>
  </si>
  <si>
    <t>Caixa de inspeção em alvenaria 80x80cm</t>
  </si>
  <si>
    <t>16.2.7</t>
  </si>
  <si>
    <t>16.2.7.1</t>
  </si>
  <si>
    <t>Poço de visita em alvenaria com fundo em concreto, 110x110 cm</t>
  </si>
  <si>
    <t>16.2.7.2</t>
  </si>
  <si>
    <t>Tampa de ferro fundido tipo pesado Ø60cm para poço de visita</t>
  </si>
  <si>
    <t>INSTALAÇÕES DE COMBATE E PREVENÇÃO A INCÊNDIO</t>
  </si>
  <si>
    <t>EQUIPAMENTOS E ACESSÓRIOS</t>
  </si>
  <si>
    <t>17.1.1</t>
  </si>
  <si>
    <t>Extintor PQS tipo ABC - 6kg</t>
  </si>
  <si>
    <t>17.1.2</t>
  </si>
  <si>
    <t>17.1.3</t>
  </si>
  <si>
    <t>17.1.4</t>
  </si>
  <si>
    <t>Bloco autônomo 2x7W para iluminação de emergência nos ambientes</t>
  </si>
  <si>
    <t>17.1.5</t>
  </si>
  <si>
    <t>Bloco autônomo 2x7W para saída de emergência, com indicação "SAÍDA"</t>
  </si>
  <si>
    <t>17.1.6</t>
  </si>
  <si>
    <t>Bloco autônomo 2x55W para iluminação de emergência no pátio</t>
  </si>
  <si>
    <t>17.1.7</t>
  </si>
  <si>
    <t>Sinalizador fotoluminescente de saída para direita</t>
  </si>
  <si>
    <t>17.1.8</t>
  </si>
  <si>
    <t>Sinalizador fotoluminescente de saída para esquerda</t>
  </si>
  <si>
    <t>17.1.9</t>
  </si>
  <si>
    <t>Sinalizador fotoluminescente para extintor</t>
  </si>
  <si>
    <t>17.1.10</t>
  </si>
  <si>
    <t>Sinalizador fotoluminescente “Proibido Fumar”</t>
  </si>
  <si>
    <t>17.1.11</t>
  </si>
  <si>
    <t>Sinalizador fotoluminescente “Proibido produzir chamas”</t>
  </si>
  <si>
    <t>17.1.12</t>
  </si>
  <si>
    <t>Sinalizador fotoluminescente “Cuidado, risco de incêndio”</t>
  </si>
  <si>
    <t>17.1.13</t>
  </si>
  <si>
    <t>Sinalizador fotoluminescente “Cuidado, risco de choque elétrico”</t>
  </si>
  <si>
    <t>18.0</t>
  </si>
  <si>
    <t>LOUÇAS E METAIS</t>
  </si>
  <si>
    <t>18.1</t>
  </si>
  <si>
    <t>APARELHOS E ACESSÓRIOS SANITÁRIOS</t>
  </si>
  <si>
    <t>18.1.1</t>
  </si>
  <si>
    <t>Lavatório individual com coluna suspensa, cor branca</t>
  </si>
  <si>
    <t>18.1.2</t>
  </si>
  <si>
    <t>Cuba de embutir oval grande, cor branca</t>
  </si>
  <si>
    <t>18.1.3</t>
  </si>
  <si>
    <t>Cuba de embutir redonda pequena, cor branca</t>
  </si>
  <si>
    <t>18.1.4</t>
  </si>
  <si>
    <t>Bacia sifonada com abertura frontal, cor branca</t>
  </si>
  <si>
    <t>18.1.5</t>
  </si>
  <si>
    <t>Bacia sifonada infantil, cor branca</t>
  </si>
  <si>
    <t>18.1.6</t>
  </si>
  <si>
    <t>Bacia sifonada sem abertura frontal, cor branca</t>
  </si>
  <si>
    <t>18.1.7</t>
  </si>
  <si>
    <t>Assento para bacia com abertura frontal, cor branca</t>
  </si>
  <si>
    <t>18.1.8</t>
  </si>
  <si>
    <t>Assento para bacia infantil, cor branca</t>
  </si>
  <si>
    <t>18.1.9</t>
  </si>
  <si>
    <t>Assento para bacia sem abertura frontal, cor branca</t>
  </si>
  <si>
    <t>18.1.10</t>
  </si>
  <si>
    <t>Cuba para pia de aço inox, 625x505x300mm, acabamento alto brilho</t>
  </si>
  <si>
    <t>18.1.11</t>
  </si>
  <si>
    <t>Cuba para pia de aço inox, 560x340x140mm, acabamento polido</t>
  </si>
  <si>
    <t>18.1.12</t>
  </si>
  <si>
    <t>Cuba para pia de aço inox, 400x340x170mm, acabamento polido</t>
  </si>
  <si>
    <t>18.1.13</t>
  </si>
  <si>
    <t>Tanque duplo com capacidade de 27+30 litros, acabamento alto brilho, 1200x550mm</t>
  </si>
  <si>
    <t>18.1.14</t>
  </si>
  <si>
    <t>Torneira de mesa, bica alta</t>
  </si>
  <si>
    <t>18.1.15</t>
  </si>
  <si>
    <t>Torneira de parede</t>
  </si>
  <si>
    <t>18.1.16</t>
  </si>
  <si>
    <t>Torneira de mesa, bica baixa</t>
  </si>
  <si>
    <t>18.1.17</t>
  </si>
  <si>
    <t>Torneira elétrica, 5500W</t>
  </si>
  <si>
    <t>18.1.18</t>
  </si>
  <si>
    <t>18.1.19</t>
  </si>
  <si>
    <t>Torneira de mesa, bica móvel</t>
  </si>
  <si>
    <t>18.1.20</t>
  </si>
  <si>
    <t>Torneira para uso geral</t>
  </si>
  <si>
    <t>18.1.21</t>
  </si>
  <si>
    <t>Torneira para jardim/mangueira</t>
  </si>
  <si>
    <t>18.1.22</t>
  </si>
  <si>
    <t>Torneira de bóia, diâmetro 25mm</t>
  </si>
  <si>
    <t>18.1.23</t>
  </si>
  <si>
    <t>Registro de pressão com canopla p/ chuveiro, diâmetro 3/4"</t>
  </si>
  <si>
    <t>18.1.24</t>
  </si>
  <si>
    <t>Registro de gaveta bruto, diâmetro 3/4"</t>
  </si>
  <si>
    <t>18.1.25</t>
  </si>
  <si>
    <t>Registro de gaveta bruto, diâmetro 1"</t>
  </si>
  <si>
    <t>18.1.26</t>
  </si>
  <si>
    <t>Registro de gaveta bruto, diâmetro 1.1/2"</t>
  </si>
  <si>
    <t>18.1.27</t>
  </si>
  <si>
    <t>Registro de gaveta bruto, diâmetro 3"</t>
  </si>
  <si>
    <t>18.1.28</t>
  </si>
  <si>
    <t>Registro de gaveta com canopla, diâmetro 3/4"</t>
  </si>
  <si>
    <t>18.1.29</t>
  </si>
  <si>
    <t>Registro de gaveta com canopla, diâmetro 1"</t>
  </si>
  <si>
    <t>18.1.30</t>
  </si>
  <si>
    <t>Registro de gaveta com canopla, diâmetro 1.1/2"</t>
  </si>
  <si>
    <t>18.1.31</t>
  </si>
  <si>
    <t>Ligação flexível metálica para lavatório de 1/2"</t>
  </si>
  <si>
    <t>18.1.32</t>
  </si>
  <si>
    <t>Ligação flexível metálica para pia de 3/4"</t>
  </si>
  <si>
    <t>18.1.33</t>
  </si>
  <si>
    <t>Ducha elétrica com desviador, 5500W, cor branca</t>
  </si>
  <si>
    <t>18.1.34</t>
  </si>
  <si>
    <t>Ducha higiênica</t>
  </si>
  <si>
    <t>18.1.35</t>
  </si>
  <si>
    <t>Ducha elétrica 4000W com desviador</t>
  </si>
  <si>
    <t>18.1.36</t>
  </si>
  <si>
    <t>Chuveiro elétrico, 5500W, acabamento cromado</t>
  </si>
  <si>
    <t>18.1.37</t>
  </si>
  <si>
    <t>Válvula de descarga duplo acionamento p/ vaso sanitário de 1.1/2"</t>
  </si>
  <si>
    <t>18.1.38</t>
  </si>
  <si>
    <t>Caixa d'água pré-fabricada capacidade 15000 litros</t>
  </si>
  <si>
    <t>18.1.39</t>
  </si>
  <si>
    <t>Tubo de descarga VDE, série normal, diâmetro 38 mm</t>
  </si>
  <si>
    <t>18.1.40</t>
  </si>
  <si>
    <t>Válvula de pé com crivo, 1.1/2"</t>
  </si>
  <si>
    <t>18.1.41</t>
  </si>
  <si>
    <t>Válvula de retenção com portinhola de bronze, 1"</t>
  </si>
  <si>
    <t>18.1.42</t>
  </si>
  <si>
    <t>18.1.43</t>
  </si>
  <si>
    <t>Caixa em alvenaria 100x160 cm para bombas</t>
  </si>
  <si>
    <t>18.1.44</t>
  </si>
  <si>
    <t>Tampa de ferro fundido 30x30 cm - tipo leve</t>
  </si>
  <si>
    <t>18.1.45</t>
  </si>
  <si>
    <t>Tampa de ferro fundido 60x60 cm - tipo leve</t>
  </si>
  <si>
    <t>18.1.46</t>
  </si>
  <si>
    <t>Braçadeira metálica tipo ômega, diâmetro 25 mm</t>
  </si>
  <si>
    <t>18.1.47</t>
  </si>
  <si>
    <t>Braçadeira metálica tipo ômega, diâmetro 32 mm</t>
  </si>
  <si>
    <t>18.1.48</t>
  </si>
  <si>
    <t>Braçadeira metálica tipo ômega, diâmetro 40 mm</t>
  </si>
  <si>
    <t>18.1.49</t>
  </si>
  <si>
    <t>Braçadeira metálica tipo ômega, diâmetro 50 mm</t>
  </si>
  <si>
    <t>18.1.50</t>
  </si>
  <si>
    <t>Braçadeira metálica tipo ômega, diâmetro 85 mm</t>
  </si>
  <si>
    <t>18.1.51</t>
  </si>
  <si>
    <t>Porta-sabonete líquido de parede</t>
  </si>
  <si>
    <t>18.1.52</t>
  </si>
  <si>
    <t>Porta papel-toalha de parede</t>
  </si>
  <si>
    <t>18.1.53</t>
  </si>
  <si>
    <t>Porta papel higiênico em louça de embutir</t>
  </si>
  <si>
    <t>18.1.54</t>
  </si>
  <si>
    <t>Saboneteira em louça de embutir</t>
  </si>
  <si>
    <t>19.0</t>
  </si>
  <si>
    <t>INSTALAÇÕES MECÂNICAS E DE UTILIDADES</t>
  </si>
  <si>
    <t>19.1</t>
  </si>
  <si>
    <t>AR CONDICIONADO CENTRAL</t>
  </si>
  <si>
    <t>19.1.1</t>
  </si>
  <si>
    <t>19.1.1.1</t>
  </si>
  <si>
    <t>Gaiola anti-furto em aço para aparelho condicionador de janela 30 kBTU/h</t>
  </si>
  <si>
    <t>19.1.1.2</t>
  </si>
  <si>
    <t>Gaiola anti-furto em aço para aparelho condicionador de janela 21 kBTU/h</t>
  </si>
  <si>
    <t>19.1.1.3</t>
  </si>
  <si>
    <t>Gaiola anti-furto em aço para aparelho condicionador de janela 10 kBTU/h</t>
  </si>
  <si>
    <t>19.2</t>
  </si>
  <si>
    <t>VENTILAÇÃO MECÂNICA</t>
  </si>
  <si>
    <t>19.2.1</t>
  </si>
  <si>
    <t>REDE DE DUTOS</t>
  </si>
  <si>
    <t>19.2.1.1</t>
  </si>
  <si>
    <t>Duto para exaustão de ar ø 19,5 cm chapa galvanizada ( 4 kg/m2)</t>
  </si>
  <si>
    <t>19.2.1.2</t>
  </si>
  <si>
    <t>Duto para exaustão de ar ø 40 cm chapa galvanizada ( 4 kg/m2)</t>
  </si>
  <si>
    <t>19.2.1.3</t>
  </si>
  <si>
    <t>Boca de ar tipo saída para descarga horizontal com filtro em tela ø 40 cm</t>
  </si>
  <si>
    <t>19.2.1.4</t>
  </si>
  <si>
    <t>Conexão tipo curva ø 19,5 cm</t>
  </si>
  <si>
    <t>19.2.1.5</t>
  </si>
  <si>
    <t>Conexão tipo curva ø 40 cm</t>
  </si>
  <si>
    <t>19.2.1.6</t>
  </si>
  <si>
    <t>Conexão alargadora de seção (expansão ø 19,5 / ø 40 cm)</t>
  </si>
  <si>
    <t>19.2.2</t>
  </si>
  <si>
    <t>EQUIPAMENTOS AUXILIARES</t>
  </si>
  <si>
    <t>19.2.2.1</t>
  </si>
  <si>
    <t>Coifa industrial simples de exaustão tipo "ilha" 60 x 90 com descarga centrada circular ø 19,5 cm</t>
  </si>
  <si>
    <t>19.2.3</t>
  </si>
  <si>
    <t>19.2.3.1</t>
  </si>
  <si>
    <t>Apoio simples ("berço") para tubulação horizontal de exaustão ø 40 cm</t>
  </si>
  <si>
    <t>19.2.3.2</t>
  </si>
  <si>
    <t>Apoio simples ("berço") para tubulação horizontal de exaustão ø 19,5 cm</t>
  </si>
  <si>
    <t>19.2.3.3</t>
  </si>
  <si>
    <t>Apoio simples ("berço") para tubulação vertical de exaustão ø 40 cm</t>
  </si>
  <si>
    <t>19.2.3.4</t>
  </si>
  <si>
    <t>Abraçadeira simples para duto de exaustão ø 40 cm</t>
  </si>
  <si>
    <t>19.3</t>
  </si>
  <si>
    <t>GÁS COMBUSTÍVEL</t>
  </si>
  <si>
    <t>19.3.1</t>
  </si>
  <si>
    <t>TUBULAÇÕES DE AÇO CARBONO E CONEXÕES DE FERRO MALEÁVEL</t>
  </si>
  <si>
    <t>19.3.1.1</t>
  </si>
  <si>
    <t>19.3.1.1.1</t>
  </si>
  <si>
    <t>Tubo de aço sem costura SCH-40 ASTM A-106, diâmetro 3/4"</t>
  </si>
  <si>
    <t>19.3.1.1.2</t>
  </si>
  <si>
    <t>Tubo de aço sem costura SCH-40 ASTM A-106, diâmetro 1/2"</t>
  </si>
  <si>
    <t>19.3.1.2</t>
  </si>
  <si>
    <t>19.3.1.2.1</t>
  </si>
  <si>
    <t>19.3.1.3</t>
  </si>
  <si>
    <t>19.3.1.3.1</t>
  </si>
  <si>
    <t>19.3.1.3.2</t>
  </si>
  <si>
    <t>19.3.1.4</t>
  </si>
  <si>
    <t>19.3.1.4.1</t>
  </si>
  <si>
    <t>Niple NPT classe 300, diâmetro 3/4"</t>
  </si>
  <si>
    <t>19.3.1.4.2</t>
  </si>
  <si>
    <t>Niple NPT classe 300, diâmetro 1/2"</t>
  </si>
  <si>
    <t>19.3.1.5</t>
  </si>
  <si>
    <t>MEIA LUVA</t>
  </si>
  <si>
    <t>19.3.1.5.1</t>
  </si>
  <si>
    <t>Meia luva com assento para solda NPT classe 300, diâmetro 3/4"</t>
  </si>
  <si>
    <t>19.3.1.6</t>
  </si>
  <si>
    <t>19.3.1.6.1</t>
  </si>
  <si>
    <t>União NPT classe 300, diâmetro 3/4"</t>
  </si>
  <si>
    <t>19.3.1.7</t>
  </si>
  <si>
    <t>COTOVELO</t>
  </si>
  <si>
    <t>19.3.1.7.1</t>
  </si>
  <si>
    <t>Cotovelo FG NPT classe 300, diâmetro 3/4"</t>
  </si>
  <si>
    <t>19.3.1.7.2</t>
  </si>
  <si>
    <t>Cotovelo FG NPT classe 300, diâmetro 1/2"</t>
  </si>
  <si>
    <t>19.3.1.8</t>
  </si>
  <si>
    <t>VÁLVULA</t>
  </si>
  <si>
    <t>19.3.1.8.1</t>
  </si>
  <si>
    <t>Válvula esfera NPT classe 300, diâmetro 3/4"</t>
  </si>
  <si>
    <t>19.3.1.9</t>
  </si>
  <si>
    <t>TAMPÃO</t>
  </si>
  <si>
    <t>19.3.1.9.1</t>
  </si>
  <si>
    <t>Tampão NPT classe 300, diâmetro 3/4"</t>
  </si>
  <si>
    <t>19.3.1.9.2</t>
  </si>
  <si>
    <t>Tampão NPT classe 300, diâmetro 1/4"</t>
  </si>
  <si>
    <t>19.3.2</t>
  </si>
  <si>
    <t>19.3.2.1</t>
  </si>
  <si>
    <t>PIIG TAIL</t>
  </si>
  <si>
    <t>19.3.2.1.1</t>
  </si>
  <si>
    <t>Pig tail flexível de borracha para botijão P45</t>
  </si>
  <si>
    <t>19.3.2.2</t>
  </si>
  <si>
    <t>REGULADOR</t>
  </si>
  <si>
    <t>19.3.2.2.1</t>
  </si>
  <si>
    <t>Regulador de 1° estágio, NPT, com manômetro, diâmetro 1/2"</t>
  </si>
  <si>
    <t>19.3.2.2.2</t>
  </si>
  <si>
    <t>Regulador de 2° estágio, baixa pressão, NPT com registro</t>
  </si>
  <si>
    <t>19.3.2.3</t>
  </si>
  <si>
    <t>REGISTRO</t>
  </si>
  <si>
    <t>19.3.2.3.1</t>
  </si>
  <si>
    <t>Registro de linha NPT 1/2" x SAE 3/8"</t>
  </si>
  <si>
    <t>19.3.2.4</t>
  </si>
  <si>
    <t>MANÔMETRO</t>
  </si>
  <si>
    <t>19.3.2.4.1</t>
  </si>
  <si>
    <t>Manômetro com caixa em aço carbono, 0-300 psi, NPT entrada 1/4"</t>
  </si>
  <si>
    <t>19.3.2.5</t>
  </si>
  <si>
    <t>BRAÇADEIRA</t>
  </si>
  <si>
    <t>19.3.2.5.1</t>
  </si>
  <si>
    <t>Braçadeira metálica tipo ômega para tubo diâmetro 3/4"</t>
  </si>
  <si>
    <t>20.0</t>
  </si>
  <si>
    <t>ATERRAMENTO E PROTEÇÃO CONTRA DESCARGAS ATMOSFÉRICAS</t>
  </si>
  <si>
    <t>20.1</t>
  </si>
  <si>
    <t>CAPTADORES</t>
  </si>
  <si>
    <t>20.1.1</t>
  </si>
  <si>
    <t>Pára-raios, tipo Franklin</t>
  </si>
  <si>
    <t>20.1.2</t>
  </si>
  <si>
    <t>Cordoalha de cobre nu, têmpera dura, 35mm²</t>
  </si>
  <si>
    <t>20.1.3</t>
  </si>
  <si>
    <t>20.2</t>
  </si>
  <si>
    <t>CONECTORES E TERMINAIS</t>
  </si>
  <si>
    <t>20.2.1</t>
  </si>
  <si>
    <t>20.2.2</t>
  </si>
  <si>
    <t>Conector  de bronze,"split bolt" para  cordoalha de 35 mm²</t>
  </si>
  <si>
    <t>20.2.3</t>
  </si>
  <si>
    <t>Conector  de furo vertical, Ø10mm/cabo de 35 mm²</t>
  </si>
  <si>
    <t>20.2.4</t>
  </si>
  <si>
    <t>Clips de aço galvanizado a fogo, Ø10mm</t>
  </si>
  <si>
    <t>20.3</t>
  </si>
  <si>
    <t>CABOS DE DESCIDAS</t>
  </si>
  <si>
    <t>20.3.1</t>
  </si>
  <si>
    <t>20.4</t>
  </si>
  <si>
    <t>ELETRODOS DE TERRA</t>
  </si>
  <si>
    <t>20.4.1</t>
  </si>
  <si>
    <t>20.4.2</t>
  </si>
  <si>
    <t>20.4.3</t>
  </si>
  <si>
    <t>Cordoalha de cobre nu , 50 mm²</t>
  </si>
  <si>
    <t>20.5</t>
  </si>
  <si>
    <t>CAIXA DE INSPEÇÃO</t>
  </si>
  <si>
    <t>Caixa de inspeção, PVC de 12", com tampa de aço galvanizado,conforme detalhe no projeto</t>
  </si>
  <si>
    <t>21.0</t>
  </si>
  <si>
    <t>SERVIÇOS DIVERSOS</t>
  </si>
  <si>
    <t>21.1</t>
  </si>
  <si>
    <t>Bancadas e balcões em granito Cinza Andorinha</t>
  </si>
  <si>
    <t>21.2</t>
  </si>
  <si>
    <t>Lavatórios em granito Cinza Andorinha</t>
  </si>
  <si>
    <t>21.3</t>
  </si>
  <si>
    <t>Armários e escaninhos em granito Cinza Andorinha (A-01 ao  A-09)</t>
  </si>
  <si>
    <t>21.4</t>
  </si>
  <si>
    <t>Prateleiras em granito Cinza Andorinha</t>
  </si>
  <si>
    <t>21.5</t>
  </si>
  <si>
    <t>Rodamão em granito h=10cm Cinza Andorinha</t>
  </si>
  <si>
    <t>21.6</t>
  </si>
  <si>
    <t>Acabamento de bordas em bancadas e balcões de Cinza Andorinha</t>
  </si>
  <si>
    <t>21.7</t>
  </si>
  <si>
    <t>Acabamento de armários e escaninhos de Cinza Andorinha</t>
  </si>
  <si>
    <t>21.8</t>
  </si>
  <si>
    <t>Acabamento de prateleiras de Cinza Andorinha</t>
  </si>
  <si>
    <t>21.9</t>
  </si>
  <si>
    <t>Acabamento de lavatórios  Cinza Andorinha</t>
  </si>
  <si>
    <t>21.10</t>
  </si>
  <si>
    <t>21.11</t>
  </si>
  <si>
    <t>Guarda-corpos metalico castelo d'água h=120cm</t>
  </si>
  <si>
    <t>21.12</t>
  </si>
  <si>
    <t>Escadas metálicas do castelo d'água com proteção</t>
  </si>
  <si>
    <t>21.13</t>
  </si>
  <si>
    <t>Plataforma metalica de transição das escadas do castelo d'água</t>
  </si>
  <si>
    <t>21.14</t>
  </si>
  <si>
    <t>Bancos retráteis para PNE</t>
  </si>
  <si>
    <t>21.15</t>
  </si>
  <si>
    <t>21.16</t>
  </si>
  <si>
    <t>21.17</t>
  </si>
  <si>
    <t>21.18</t>
  </si>
  <si>
    <t>21.19</t>
  </si>
  <si>
    <t>Mastros para bandeiras</t>
  </si>
  <si>
    <t>21.20</t>
  </si>
  <si>
    <t>21.21</t>
  </si>
  <si>
    <t>22.0</t>
  </si>
  <si>
    <t>SERVIÇOS FINAIS</t>
  </si>
  <si>
    <t>22.1</t>
  </si>
  <si>
    <t>Comutador com retenção, ф22mm, cor preta, 2 posições, com blocos de contato 2NA+2NF</t>
  </si>
  <si>
    <t>SINAPI</t>
  </si>
  <si>
    <t xml:space="preserve"> 92884 </t>
  </si>
  <si>
    <t xml:space="preserve"> 94971 </t>
  </si>
  <si>
    <t>FABRICAÇÃO, MONTAGEM E DESMONTAGEM DE FÔRMA PARA SAPATA, EM MADEIRA SERRADA, E=25 MM, 2 UTILIZAÇÕES. AF_06/2017</t>
  </si>
  <si>
    <t>ARMAÇÃO UTILIZANDO AÇO CA-25 DE 10,0 MM - MONTAGEM. AF_06/2022</t>
  </si>
  <si>
    <t>KG</t>
  </si>
  <si>
    <t>CONCRETO FCK = 25MPA, TRAÇO 1:2,3:2,7 (EM MASSA SECA DE CIMENTO/ AREIA MÉDIA/ BRITA 1) - PREPARO MECÂNICO COM BETONEIRA 600 L. AF_05/2021</t>
  </si>
  <si>
    <t>ESCAVAÇÃO MANUAL PARA BLOCO DE COROAMENTO OU SAPATA (INCLUINDO ESCAVAÇÃO PARA COLOCAÇÃO DE FÔRMAS). AF_06/2017</t>
  </si>
  <si>
    <t xml:space="preserve"> 4065 </t>
  </si>
  <si>
    <t>ORSE</t>
  </si>
  <si>
    <t>Divisoria Naval (painel com vidro), e=40mm, com perfis em aço - fornecimento e aplicação - Rev 02</t>
  </si>
  <si>
    <t xml:space="preserve"> 102253 </t>
  </si>
  <si>
    <t>DIVISORIA SANITÁRIA, TIPO CABINE, EM GRANITO CINZA POLIDO, ESP = 3CM, ASSENTADO COM ARGAMASSA COLANTE AC III-E, EXCLUSIVE FERRAGENS. AF_01/2021</t>
  </si>
  <si>
    <t xml:space="preserve"> 101161 </t>
  </si>
  <si>
    <t>ALVENARIA DE VEDAÇÃO COM ELEMENTO VAZADO DE CONCRETO (COBOGÓ) DE 7X50X50CM E ARGAMASSA DE ASSENTAMENTO COM PREPARO EM BETONEIRA. AF_05/2020</t>
  </si>
  <si>
    <t xml:space="preserve"> 91314 </t>
  </si>
  <si>
    <t xml:space="preserve"> 91320 </t>
  </si>
  <si>
    <t xml:space="preserve"> 13034 </t>
  </si>
  <si>
    <t xml:space="preserve"> 2012 </t>
  </si>
  <si>
    <t xml:space="preserve"> 91329 </t>
  </si>
  <si>
    <t xml:space="preserve"> 8029 </t>
  </si>
  <si>
    <t xml:space="preserve"> 91298 </t>
  </si>
  <si>
    <t xml:space="preserve"> 10976 </t>
  </si>
  <si>
    <t xml:space="preserve"> 94559 </t>
  </si>
  <si>
    <t xml:space="preserve"> 4518 </t>
  </si>
  <si>
    <t xml:space="preserve"> 11518 </t>
  </si>
  <si>
    <t xml:space="preserve"> C1999 </t>
  </si>
  <si>
    <t>SEINFRA</t>
  </si>
  <si>
    <t xml:space="preserve"> C1129 </t>
  </si>
  <si>
    <t xml:space="preserve"> C1102 </t>
  </si>
  <si>
    <t xml:space="preserve"> 101738 </t>
  </si>
  <si>
    <t xml:space="preserve"> 98689 </t>
  </si>
  <si>
    <t xml:space="preserve"> 88648 </t>
  </si>
  <si>
    <t xml:space="preserve"> 88489 </t>
  </si>
  <si>
    <t xml:space="preserve"> 96985 </t>
  </si>
  <si>
    <t xml:space="preserve"> 98111 </t>
  </si>
  <si>
    <t xml:space="preserve"> 96977 </t>
  </si>
  <si>
    <t xml:space="preserve"> 96973 </t>
  </si>
  <si>
    <t xml:space="preserve"> C2066 </t>
  </si>
  <si>
    <t xml:space="preserve"> 10209 </t>
  </si>
  <si>
    <t xml:space="preserve"> 10764 </t>
  </si>
  <si>
    <t xml:space="preserve"> 91925 </t>
  </si>
  <si>
    <t xml:space="preserve"> 91927 </t>
  </si>
  <si>
    <t xml:space="preserve"> C4107 </t>
  </si>
  <si>
    <t xml:space="preserve"> C4809 </t>
  </si>
  <si>
    <t xml:space="preserve"> 9534 </t>
  </si>
  <si>
    <t xml:space="preserve"> 10268 </t>
  </si>
  <si>
    <t xml:space="preserve"> 9538 </t>
  </si>
  <si>
    <t xml:space="preserve"> 89356 </t>
  </si>
  <si>
    <t xml:space="preserve"> 89357 </t>
  </si>
  <si>
    <t xml:space="preserve"> 89449 </t>
  </si>
  <si>
    <t xml:space="preserve"> 89450 </t>
  </si>
  <si>
    <t xml:space="preserve"> 89452 </t>
  </si>
  <si>
    <t xml:space="preserve"> 89383 </t>
  </si>
  <si>
    <t xml:space="preserve"> 89391 </t>
  </si>
  <si>
    <t xml:space="preserve"> 89616 </t>
  </si>
  <si>
    <t xml:space="preserve"> 94708 </t>
  </si>
  <si>
    <t xml:space="preserve"> 94709 </t>
  </si>
  <si>
    <t xml:space="preserve"> 94714 </t>
  </si>
  <si>
    <t xml:space="preserve"> 89362 </t>
  </si>
  <si>
    <t xml:space="preserve"> 89367 </t>
  </si>
  <si>
    <t xml:space="preserve"> 89501 </t>
  </si>
  <si>
    <t xml:space="preserve"> 89505 </t>
  </si>
  <si>
    <t xml:space="preserve"> 89521 </t>
  </si>
  <si>
    <t xml:space="preserve"> 89363 </t>
  </si>
  <si>
    <t xml:space="preserve"> 89368 </t>
  </si>
  <si>
    <t xml:space="preserve"> 89502 </t>
  </si>
  <si>
    <t xml:space="preserve"> 89366 </t>
  </si>
  <si>
    <t xml:space="preserve"> 89379 </t>
  </si>
  <si>
    <t xml:space="preserve"> 89387 </t>
  </si>
  <si>
    <t xml:space="preserve"> 89577 </t>
  </si>
  <si>
    <t xml:space="preserve"> 89598 </t>
  </si>
  <si>
    <t xml:space="preserve"> 89373 </t>
  </si>
  <si>
    <t xml:space="preserve"> 89400 </t>
  </si>
  <si>
    <t xml:space="preserve"> 89627 </t>
  </si>
  <si>
    <t xml:space="preserve"> 89632 </t>
  </si>
  <si>
    <t xml:space="preserve"> 10900 </t>
  </si>
  <si>
    <t xml:space="preserve"> 89382 </t>
  </si>
  <si>
    <t xml:space="preserve"> 89390 </t>
  </si>
  <si>
    <t xml:space="preserve"> 89594 </t>
  </si>
  <si>
    <t xml:space="preserve"> 89615 </t>
  </si>
  <si>
    <t xml:space="preserve"> 1356 </t>
  </si>
  <si>
    <t xml:space="preserve"> 1355 </t>
  </si>
  <si>
    <t xml:space="preserve"> 1786 </t>
  </si>
  <si>
    <t xml:space="preserve"> 2142 </t>
  </si>
  <si>
    <t xml:space="preserve"> 86900 </t>
  </si>
  <si>
    <t xml:space="preserve"> 87535 </t>
  </si>
  <si>
    <t xml:space="preserve"> 87879 </t>
  </si>
  <si>
    <t xml:space="preserve"> 87543 </t>
  </si>
  <si>
    <t xml:space="preserve"> 92001 </t>
  </si>
  <si>
    <t xml:space="preserve"> 100868 </t>
  </si>
  <si>
    <t>Barra de apoio para deficiente em ferro galvanizado de 11/2"", l = 80cm (bacia sanitária e mictório), inclusive parafusos de fixação e pintura"</t>
  </si>
  <si>
    <t xml:space="preserve"> 12128 </t>
  </si>
  <si>
    <t>Barra de apoio para deficiente em ferro galvanizado de 11/2"", l = 140cm (lavatório), inclusive parafusos de fixação e pintura"</t>
  </si>
  <si>
    <t>Bancos em concreto pré-moldado sem encosto 1,80m x 0,60m x 0,10m ADM</t>
  </si>
  <si>
    <t>Bancos em concreto pré-moldado sem encosto 1,80m x 0,60m x 0,10m PÁTIO</t>
  </si>
  <si>
    <t xml:space="preserve"> 2387 </t>
  </si>
  <si>
    <t>CONCRETO FCK = 25MPA, TRAÇO 1:2,3:2,7 (CIMENTO/ AREIA MÉDIA/ BRITA 1)  - PREPARO MECÂNICO COM BETONEIRA 600 L. AF_07/2016</t>
  </si>
  <si>
    <t>ARMAÇÃO UTILIZANDO AÇO CA-25 DE 10,0 MM - MONTAGEM. AF_12/2015</t>
  </si>
  <si>
    <t>ESCAVAÇÃO MANUAL DE VALA COM PROFUNDIDADE MENOR OU IGUAL A 1,30 M. AF_03/2016</t>
  </si>
  <si>
    <t xml:space="preserve"> 7465 </t>
  </si>
  <si>
    <t xml:space="preserve"> C4420 </t>
  </si>
  <si>
    <t>C1949</t>
  </si>
  <si>
    <t>SBC</t>
  </si>
  <si>
    <t>und</t>
  </si>
  <si>
    <t>13.1.5.11</t>
  </si>
  <si>
    <t>13.1.5.12</t>
  </si>
  <si>
    <t xml:space="preserve"> 11703 </t>
  </si>
  <si>
    <t xml:space="preserve"> 103689 </t>
  </si>
  <si>
    <t xml:space="preserve"> C1630 </t>
  </si>
  <si>
    <t xml:space="preserve"> 96558 </t>
  </si>
  <si>
    <t xml:space="preserve"> 92284 </t>
  </si>
  <si>
    <t>M</t>
  </si>
  <si>
    <t xml:space="preserve"> 93358 </t>
  </si>
  <si>
    <t xml:space="preserve"> 92770 </t>
  </si>
  <si>
    <t>ARMAÇÃO DE LAJE DE ESTRUTURA CONVENCIONAL DE CONCRETO ARMADO UTILIZANDO AÇO CA-50 DE 8,0 MM - MONTAGEM. AF_06/2022</t>
  </si>
  <si>
    <t xml:space="preserve"> 103335 </t>
  </si>
  <si>
    <t>ALVENARIA DE VEDAÇÃO DE BLOCOS CERÂMICOS FURADOS NA HORIZONTAL DE 14X9X19 CM (ESPESSURA 14 CM, BLOCO DEITADO) E ARGAMASSA DE ASSENTAMENTO COM PREPARO MANUAL. AF_12/2021</t>
  </si>
  <si>
    <t xml:space="preserve"> 93202 </t>
  </si>
  <si>
    <t>FIXAÇÃO (ENCUNHAMENTO) DE ALVENARIA DE VEDAÇÃO COM TIJOLO MACIÇO. AF_03/2024</t>
  </si>
  <si>
    <t xml:space="preserve"> 105023 </t>
  </si>
  <si>
    <t>VERGA MOLDADA IN LOCO EM CONCRETO, ESPESSURA DE *15* CM. AF_03/2024</t>
  </si>
  <si>
    <t>UN</t>
  </si>
  <si>
    <t>JANELAS DE FERRO</t>
  </si>
  <si>
    <t>EF-10 pivotante 120 x 30 cm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</si>
  <si>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</si>
  <si>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</si>
  <si>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>Veneziana metálica circular com diamêtro de 120 cm (Castelo D'água)</t>
  </si>
  <si>
    <t xml:space="preserve"> 100702 </t>
  </si>
  <si>
    <t xml:space="preserve"> 102235 </t>
  </si>
  <si>
    <t>DIVISÓRIA FIXA EM VIDRO TEMPERADO 10 MM, SEM ABERTURA. AF_01/2021_PS</t>
  </si>
  <si>
    <t xml:space="preserve"> 1889 </t>
  </si>
  <si>
    <t>Espelho plano 4mm</t>
  </si>
  <si>
    <t xml:space="preserve"> 92540 </t>
  </si>
  <si>
    <t xml:space="preserve"> 94204 </t>
  </si>
  <si>
    <t xml:space="preserve"> 94444 </t>
  </si>
  <si>
    <t xml:space="preserve"> 94221 </t>
  </si>
  <si>
    <t xml:space="preserve"> 94227 </t>
  </si>
  <si>
    <t xml:space="preserve"> 304 </t>
  </si>
  <si>
    <t xml:space="preserve"> 98557 </t>
  </si>
  <si>
    <t xml:space="preserve"> 3230 </t>
  </si>
  <si>
    <t xml:space="preserve"> 95240 </t>
  </si>
  <si>
    <t xml:space="preserve"> 92397 </t>
  </si>
  <si>
    <t xml:space="preserve"> 87247 </t>
  </si>
  <si>
    <t>REVESTIMENTO CERÂMICO PARA PISO COM PLACAS TIPO ESMALTADA DE DIMENSÕES 35X35 CM APLICADA EM AMBIENTES DE ÁREA ENTRE 5 M2 E 10 M2. AF_02/2023_PE</t>
  </si>
  <si>
    <t xml:space="preserve"> C2828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</si>
  <si>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</si>
  <si>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</si>
  <si>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</si>
  <si>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</si>
  <si>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3231 </t>
  </si>
  <si>
    <t>Calha de concreto e alvenaria, revestida internamente, com grelha de concreto, seção 0,40 x 0,50 m</t>
  </si>
  <si>
    <t>PINTURA LÁTEX ACRÍLICA PREMIUM, APLICAÇÃO MANUAL EM PAREDES, DUAS DEMÃOS. AF_04/2023</t>
  </si>
  <si>
    <t xml:space="preserve"> 102219 </t>
  </si>
  <si>
    <t xml:space="preserve"> 92688 </t>
  </si>
  <si>
    <t xml:space="preserve"> 97536 </t>
  </si>
  <si>
    <t xml:space="preserve"> 92653 </t>
  </si>
  <si>
    <t xml:space="preserve"> 92656 </t>
  </si>
  <si>
    <t xml:space="preserve"> 97544 </t>
  </si>
  <si>
    <t>Bucha de redução, FG roscável, diâmetro 1"x3/4"</t>
  </si>
  <si>
    <t xml:space="preserve"> 92701 </t>
  </si>
  <si>
    <t xml:space="preserve"> 92674 </t>
  </si>
  <si>
    <t xml:space="preserve"> 92703 </t>
  </si>
  <si>
    <t xml:space="preserve"> 92680 </t>
  </si>
  <si>
    <t xml:space="preserve"> 92697 </t>
  </si>
  <si>
    <t xml:space="preserve"> 92662 </t>
  </si>
  <si>
    <t xml:space="preserve"> 92683 </t>
  </si>
  <si>
    <t xml:space="preserve"> 92706 </t>
  </si>
  <si>
    <t xml:space="preserve"> 963 </t>
  </si>
  <si>
    <t xml:space="preserve"> 92906 </t>
  </si>
  <si>
    <t xml:space="preserve"> 92900 </t>
  </si>
  <si>
    <t xml:space="preserve"> 92696 </t>
  </si>
  <si>
    <t xml:space="preserve"> 2653 </t>
  </si>
  <si>
    <t xml:space="preserve"> 00007588 </t>
  </si>
  <si>
    <t xml:space="preserve"> 1511 </t>
  </si>
  <si>
    <t xml:space="preserve"> 1512 </t>
  </si>
  <si>
    <t>Suporte decorativo para extintores - REV 01/2022</t>
  </si>
  <si>
    <t xml:space="preserve"> C4567 </t>
  </si>
  <si>
    <t>BANDEJA MÓVEL, PADRÃO 19"</t>
  </si>
  <si>
    <t xml:space="preserve"> 11867 </t>
  </si>
  <si>
    <t xml:space="preserve"> 12895 </t>
  </si>
  <si>
    <t xml:space="preserve"> 12888 </t>
  </si>
  <si>
    <t xml:space="preserve"> 12137 </t>
  </si>
  <si>
    <t xml:space="preserve"> 12889 </t>
  </si>
  <si>
    <t xml:space="preserve"> 86943 </t>
  </si>
  <si>
    <t xml:space="preserve"> 86937 </t>
  </si>
  <si>
    <t xml:space="preserve"> 3670 </t>
  </si>
  <si>
    <t xml:space="preserve"> 95471 </t>
  </si>
  <si>
    <t xml:space="preserve"> 100848 </t>
  </si>
  <si>
    <t xml:space="preserve"> 95469 </t>
  </si>
  <si>
    <t xml:space="preserve"> 00000377 </t>
  </si>
  <si>
    <t xml:space="preserve"> 00011761 </t>
  </si>
  <si>
    <t xml:space="preserve"> 86872 </t>
  </si>
  <si>
    <t xml:space="preserve"> 86906 </t>
  </si>
  <si>
    <t xml:space="preserve"> 86911 </t>
  </si>
  <si>
    <t xml:space="preserve"> 8758 </t>
  </si>
  <si>
    <t xml:space="preserve"> C4820 </t>
  </si>
  <si>
    <t>TORNEIRA DE PAREDE P/ PIA, ACABAMENTO CROMADO, C/ BICA MÓVEL E AREJADOR, 1/2 " OU 3/4 "</t>
  </si>
  <si>
    <t xml:space="preserve"> 86916 </t>
  </si>
  <si>
    <t xml:space="preserve"> 94797 </t>
  </si>
  <si>
    <t xml:space="preserve"> 89985 </t>
  </si>
  <si>
    <t xml:space="preserve"> 00006016 </t>
  </si>
  <si>
    <t xml:space="preserve"> 00006019 </t>
  </si>
  <si>
    <t xml:space="preserve"> 00006010 </t>
  </si>
  <si>
    <t xml:space="preserve"> 00006012 </t>
  </si>
  <si>
    <t xml:space="preserve"> 00006005 </t>
  </si>
  <si>
    <t xml:space="preserve"> 00006013 </t>
  </si>
  <si>
    <t xml:space="preserve"> 00006015 </t>
  </si>
  <si>
    <t xml:space="preserve"> 86887 </t>
  </si>
  <si>
    <t xml:space="preserve"> 100860 </t>
  </si>
  <si>
    <t xml:space="preserve"> 00001370 </t>
  </si>
  <si>
    <t xml:space="preserve"> 00038190 </t>
  </si>
  <si>
    <t xml:space="preserve"> 00001367 </t>
  </si>
  <si>
    <t xml:space="preserve"> 99635 </t>
  </si>
  <si>
    <t xml:space="preserve"> 102620 </t>
  </si>
  <si>
    <t xml:space="preserve"> 89711 </t>
  </si>
  <si>
    <t xml:space="preserve"> 103013 </t>
  </si>
  <si>
    <t xml:space="preserve"> 99629 </t>
  </si>
  <si>
    <t xml:space="preserve"> 3232 </t>
  </si>
  <si>
    <t>Caixa de passagem em alvenaria de tijolos maciços esp. = 0,12m,  dim. int. = 0.30 x 0.30 x 0.40m, com grelha de ferro fundido</t>
  </si>
  <si>
    <t xml:space="preserve"> 8780 </t>
  </si>
  <si>
    <t xml:space="preserve"> 101798 </t>
  </si>
  <si>
    <t xml:space="preserve"> 2662 </t>
  </si>
  <si>
    <t xml:space="preserve"> 00039139 </t>
  </si>
  <si>
    <t xml:space="preserve"> 00039140 </t>
  </si>
  <si>
    <t xml:space="preserve"> 00039141 </t>
  </si>
  <si>
    <t xml:space="preserve"> 00039142 </t>
  </si>
  <si>
    <t xml:space="preserve"> 00039144 </t>
  </si>
  <si>
    <t xml:space="preserve"> 00011753 </t>
  </si>
  <si>
    <t xml:space="preserve"> C4825 </t>
  </si>
  <si>
    <t xml:space="preserve"> 7611 </t>
  </si>
  <si>
    <t xml:space="preserve"> 00011757 </t>
  </si>
  <si>
    <t xml:space="preserve"> 10180 </t>
  </si>
  <si>
    <t xml:space="preserve"> 10182 </t>
  </si>
  <si>
    <t xml:space="preserve"> 00001811 </t>
  </si>
  <si>
    <t xml:space="preserve"> C1354 </t>
  </si>
  <si>
    <t xml:space="preserve"> 90460 </t>
  </si>
  <si>
    <t xml:space="preserve"> 90462 </t>
  </si>
  <si>
    <t xml:space="preserve"> 00039131 </t>
  </si>
  <si>
    <t>Tê de redução NPT classe 300, roscável, diâmetro 3/4"x1/2"</t>
  </si>
  <si>
    <t xml:space="preserve"> 10471 </t>
  </si>
  <si>
    <t>Luva de redução FG NPT classe 300, roscável, diâmetro 3/4"x1/2"</t>
  </si>
  <si>
    <t>Luva de redução FG NPT classe 300, roscável, diâmetro 1/2"x1/4"</t>
  </si>
  <si>
    <t xml:space="preserve"> 92694 </t>
  </si>
  <si>
    <t xml:space="preserve"> 92692 </t>
  </si>
  <si>
    <t xml:space="preserve"> 97540 </t>
  </si>
  <si>
    <t xml:space="preserve"> 92905 </t>
  </si>
  <si>
    <t xml:space="preserve"> 92699 </t>
  </si>
  <si>
    <t xml:space="preserve"> 95249 </t>
  </si>
  <si>
    <t xml:space="preserve"> 7838 </t>
  </si>
  <si>
    <t xml:space="preserve"> 8708 </t>
  </si>
  <si>
    <t xml:space="preserve"> 7835 </t>
  </si>
  <si>
    <t xml:space="preserve"> 89984 </t>
  </si>
  <si>
    <t xml:space="preserve"> 8980 </t>
  </si>
  <si>
    <t xml:space="preserve"> 96989 </t>
  </si>
  <si>
    <t xml:space="preserve"> C3478 </t>
  </si>
  <si>
    <t>Barra de aço galvanizado, Ø10mm x 6,00m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</si>
  <si>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</si>
  <si>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</si>
  <si>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12681 </t>
  </si>
  <si>
    <t xml:space="preserve"> 4143 </t>
  </si>
  <si>
    <t xml:space="preserve"> 7904 </t>
  </si>
  <si>
    <t>Haste de aço revestida de camada de cobre, 200microns, no mínimo, Ø5/8" x 3,00m</t>
  </si>
  <si>
    <t xml:space="preserve"> 96974 </t>
  </si>
  <si>
    <t xml:space="preserve"> C4068 </t>
  </si>
  <si>
    <t xml:space="preserve"> 98685 </t>
  </si>
  <si>
    <t xml:space="preserve"> 11887 </t>
  </si>
  <si>
    <t>Guarda-corpo e Corrimão em tubo ferro galvanizado, alt=1,10m, com barras verticais  a cada 11cm (3/4") e barras horizontais (superior, intermediárias (duas) e inferior) de 1.1/2", inclusive curva de aço - Rev 02</t>
  </si>
  <si>
    <t xml:space="preserve"> 1873 </t>
  </si>
  <si>
    <t xml:space="preserve"> C2768 </t>
  </si>
  <si>
    <t xml:space="preserve"> 12371 </t>
  </si>
  <si>
    <t xml:space="preserve"> C4642 </t>
  </si>
  <si>
    <t>cj</t>
  </si>
  <si>
    <t xml:space="preserve"> 12857 </t>
  </si>
  <si>
    <t xml:space="preserve"> C0864 </t>
  </si>
  <si>
    <t>Quadro escolar branco, com moldura, instalado na sala de informática</t>
  </si>
  <si>
    <t xml:space="preserve"> 74073/001 </t>
  </si>
  <si>
    <t>ALCAPAO EM FERRO 60X60CM, INCLUSO FERRAGENS</t>
  </si>
  <si>
    <t xml:space="preserve"> 9537 </t>
  </si>
  <si>
    <t>LIMPEZA FINAL DA OBRA</t>
  </si>
  <si>
    <t>Eletroduto metálico flexível, 03/4"</t>
  </si>
  <si>
    <t>Eletroduto PVC flexível corrugado reforçado, 3/4"</t>
  </si>
  <si>
    <t>Eletroduto PVC flexível corrugado reforçado, 1"</t>
  </si>
  <si>
    <t>Eletroduto de Aço Galvanizado, tipo pesado, entradas lisas, 3/4"x 3,00 m</t>
  </si>
  <si>
    <t>Eletroduto de Pead-Polietileno de alta densidade corrugado, 04</t>
  </si>
  <si>
    <t>Eletroduto de Pead-Polietileno de alta densidade corrugado, 03</t>
  </si>
  <si>
    <t>Eletroduto de Pead-Polietileno de alta densidade corrugado, 02</t>
  </si>
  <si>
    <t>Curva 90º de PVC, série reforçada,  3/4"</t>
  </si>
  <si>
    <t>Abraçadeira de aço galvanizado,  3/4", tipo "copo".</t>
  </si>
  <si>
    <t>Abraçadeira de aço galvanizado,  1", tipo "copo".</t>
  </si>
  <si>
    <t>Abraçadeira de aço galvanizado,  3/4", tipo "copo"</t>
  </si>
  <si>
    <t>Abraçadeira de aço galvanizado,  1", tipo "copo"</t>
  </si>
  <si>
    <t xml:space="preserve"> 95749 </t>
  </si>
  <si>
    <t xml:space="preserve"> 91854 </t>
  </si>
  <si>
    <t xml:space="preserve"> 91856 </t>
  </si>
  <si>
    <t xml:space="preserve"> 97670 </t>
  </si>
  <si>
    <t xml:space="preserve"> 97669 </t>
  </si>
  <si>
    <t xml:space="preserve"> 97668 </t>
  </si>
  <si>
    <t xml:space="preserve"> 89406 </t>
  </si>
  <si>
    <t xml:space="preserve"> 10907 </t>
  </si>
  <si>
    <t xml:space="preserve"> C2062 </t>
  </si>
  <si>
    <t xml:space="preserve"> 101881 </t>
  </si>
  <si>
    <t xml:space="preserve"> 12226 </t>
  </si>
  <si>
    <t xml:space="preserve"> 12230 </t>
  </si>
  <si>
    <t xml:space="preserve"> 12231 </t>
  </si>
  <si>
    <t xml:space="preserve"> 91926 </t>
  </si>
  <si>
    <t xml:space="preserve"> 91928 </t>
  </si>
  <si>
    <t xml:space="preserve"> 91930 </t>
  </si>
  <si>
    <t xml:space="preserve"> 91931 </t>
  </si>
  <si>
    <t xml:space="preserve"> 101560 </t>
  </si>
  <si>
    <t xml:space="preserve"> 101561 </t>
  </si>
  <si>
    <t xml:space="preserve"> 101562 </t>
  </si>
  <si>
    <t xml:space="preserve"> 101563 </t>
  </si>
  <si>
    <t xml:space="preserve"> 101564 </t>
  </si>
  <si>
    <t xml:space="preserve"> 95795 </t>
  </si>
  <si>
    <t xml:space="preserve"> 95778 </t>
  </si>
  <si>
    <t xml:space="preserve"> 95779 </t>
  </si>
  <si>
    <t xml:space="preserve"> 95801 </t>
  </si>
  <si>
    <t xml:space="preserve"> 95787 </t>
  </si>
  <si>
    <t xml:space="preserve"> 91941 </t>
  </si>
  <si>
    <t xml:space="preserve"> 8075 </t>
  </si>
  <si>
    <t xml:space="preserve"> 7237 </t>
  </si>
  <si>
    <t xml:space="preserve"> 441 </t>
  </si>
  <si>
    <t xml:space="preserve"> C4042 </t>
  </si>
  <si>
    <t xml:space="preserve"> 3808 </t>
  </si>
  <si>
    <t xml:space="preserve"> 3804 </t>
  </si>
  <si>
    <t xml:space="preserve"> 10761 </t>
  </si>
  <si>
    <t xml:space="preserve"> 93655 </t>
  </si>
  <si>
    <t xml:space="preserve"> 93656 </t>
  </si>
  <si>
    <t xml:space="preserve"> 93667 </t>
  </si>
  <si>
    <t xml:space="preserve"> 93669 </t>
  </si>
  <si>
    <t xml:space="preserve"> 93671 </t>
  </si>
  <si>
    <t xml:space="preserve"> 93673 </t>
  </si>
  <si>
    <t xml:space="preserve"> 452 </t>
  </si>
  <si>
    <t xml:space="preserve"> 9004 </t>
  </si>
  <si>
    <t xml:space="preserve"> 9067 </t>
  </si>
  <si>
    <t xml:space="preserve"> 7996 </t>
  </si>
  <si>
    <t xml:space="preserve"> 8194 </t>
  </si>
  <si>
    <t xml:space="preserve"> 9041 </t>
  </si>
  <si>
    <t xml:space="preserve"> Arandela completa com uma lâmpada incandescente de 60W comandada por dimmer.</t>
  </si>
  <si>
    <t>Luminária de embutir em piso completa com uma lâmpada a vapor metálico de 70W, grau de proteção IP 6m (proteção hermética contra poeira e proteção contra jatos d´água), com ignitor e reator eletrônico de alta freqüência, alto fator de potência e baixa taxa de distorção harmônica (FP &gt; 0,92 e THD &lt; 10%).</t>
  </si>
  <si>
    <t xml:space="preserve"> Projetor completo com uma lâmpada a vapor metálico de 150W, ignitor e reator eletrônico de alta freqüência, alto fator de potência e baixa taxa de distorção harmônica (FP &gt; 0,92 e THD &lt; 10%).</t>
  </si>
  <si>
    <t>Projetor completo com uma lâmpada a vapor metálico de 250W, ignitor e reator eletrônico de alta freqüência, alto fator de potência e baixa taxa de distorção harmônica (FP &gt; 0,92 e THD &lt; 10%).</t>
  </si>
  <si>
    <t xml:space="preserve"> Luminária de sobrepor completa com 2 lâmpadas fluorescentes tubulares de 32W com reator eletrônico duplo</t>
  </si>
  <si>
    <t>Espelho 4x4" com entrada para dois módulos de interruptores</t>
  </si>
  <si>
    <t>Espelho 4x2" com entrada para interruptor de 3 seções.</t>
  </si>
  <si>
    <t>Espelho 4x2" com entrada para interruptor de 2 seções.</t>
  </si>
  <si>
    <t>Espelho 4x2" com entrada para interruptor simples.</t>
  </si>
  <si>
    <t>Variador de luminosidade rotativo (dimmer) 220V/300W com es</t>
  </si>
  <si>
    <t>Suporte de interruptor simples para duto em aço perfil reve</t>
  </si>
  <si>
    <t>Interruptor paralelo (three way) 3 seções, 10A por seção, 2</t>
  </si>
  <si>
    <t>Interruptor paralelo (three way) 2 seções, 10A por seção, 2</t>
  </si>
  <si>
    <t xml:space="preserve"> 72335 </t>
  </si>
  <si>
    <t xml:space="preserve"> 92000 </t>
  </si>
  <si>
    <t xml:space="preserve"> 9517 </t>
  </si>
  <si>
    <t>13.1.10.3.7</t>
  </si>
  <si>
    <t>13.1.10.3.8</t>
  </si>
  <si>
    <t>13.1.10.3.9</t>
  </si>
  <si>
    <t>13.1.10.3.10</t>
  </si>
  <si>
    <t>Tomada universal, quadrada, 2P+T, 15A/2m0V, cor preta.</t>
  </si>
  <si>
    <t>Espelho com furo.</t>
  </si>
  <si>
    <t>Espelho com entrada para tomada circular 2P+T.</t>
  </si>
  <si>
    <t>Tomada universal, circular, 3P, 20A/250V, cor preta.</t>
  </si>
  <si>
    <t>Suporte de tomadas para duto em aço perfil revestido com pi</t>
  </si>
  <si>
    <t>Chubadores 3/8"CBA</t>
  </si>
  <si>
    <t>Vergalhão rosca total 1/4"</t>
  </si>
  <si>
    <t xml:space="preserve"> 98302 </t>
  </si>
  <si>
    <t xml:space="preserve"> 11127 </t>
  </si>
  <si>
    <t xml:space="preserve"> 520 </t>
  </si>
  <si>
    <t xml:space="preserve"> 11229 </t>
  </si>
  <si>
    <t xml:space="preserve"> 11214 </t>
  </si>
  <si>
    <t xml:space="preserve"> 3886 </t>
  </si>
  <si>
    <t xml:space="preserve"> 100557 </t>
  </si>
  <si>
    <t xml:space="preserve"> 14254 </t>
  </si>
  <si>
    <t xml:space="preserve"> 00002501 </t>
  </si>
  <si>
    <t xml:space="preserve"> 00002504 </t>
  </si>
  <si>
    <t xml:space="preserve"> 00039248 </t>
  </si>
  <si>
    <t xml:space="preserve"> 00000400 </t>
  </si>
  <si>
    <t xml:space="preserve"> 8212 </t>
  </si>
  <si>
    <t xml:space="preserve"> 00004376 </t>
  </si>
  <si>
    <t xml:space="preserve"> 9831 </t>
  </si>
  <si>
    <t xml:space="preserve"> 9832 </t>
  </si>
  <si>
    <t xml:space="preserve"> 9816 </t>
  </si>
  <si>
    <t xml:space="preserve"> C4535 </t>
  </si>
  <si>
    <t xml:space="preserve"> 7877 </t>
  </si>
  <si>
    <t xml:space="preserve"> 10281 </t>
  </si>
  <si>
    <t xml:space="preserve"> 8113 </t>
  </si>
  <si>
    <t xml:space="preserve"> 4011 </t>
  </si>
  <si>
    <t xml:space="preserve"> 8500 </t>
  </si>
  <si>
    <t xml:space="preserve"> 7820 </t>
  </si>
  <si>
    <t xml:space="preserve"> 717 </t>
  </si>
  <si>
    <t xml:space="preserve"> 8351 </t>
  </si>
  <si>
    <t xml:space="preserve"> 12494 </t>
  </si>
  <si>
    <t xml:space="preserve"> 7879 </t>
  </si>
  <si>
    <t xml:space="preserve"> 12567 </t>
  </si>
  <si>
    <t xml:space="preserve"> 7684 </t>
  </si>
  <si>
    <t xml:space="preserve"> 11816 </t>
  </si>
  <si>
    <t xml:space="preserve"> 13694 </t>
  </si>
  <si>
    <t xml:space="preserve"> 12964 </t>
  </si>
  <si>
    <t xml:space="preserve"> 13698 </t>
  </si>
  <si>
    <t xml:space="preserve"> 13696 </t>
  </si>
  <si>
    <t xml:space="preserve"> 13699 </t>
  </si>
  <si>
    <t xml:space="preserve"> I10272 </t>
  </si>
  <si>
    <t xml:space="preserve"> 89669 </t>
  </si>
  <si>
    <t xml:space="preserve"> 89677 </t>
  </si>
  <si>
    <t xml:space="preserve"> 89821 </t>
  </si>
  <si>
    <t xml:space="preserve"> 95693 </t>
  </si>
  <si>
    <t xml:space="preserve"> 72289 </t>
  </si>
  <si>
    <t xml:space="preserve"> 10332 </t>
  </si>
  <si>
    <t xml:space="preserve"> 83446 </t>
  </si>
  <si>
    <t xml:space="preserve"> 053347 </t>
  </si>
  <si>
    <t xml:space="preserve"> 97891 </t>
  </si>
  <si>
    <t xml:space="preserve"> 2694 </t>
  </si>
  <si>
    <t xml:space="preserve"> 6411 </t>
  </si>
  <si>
    <t xml:space="preserve"> C2309 </t>
  </si>
  <si>
    <t xml:space="preserve"> 100434 </t>
  </si>
  <si>
    <t xml:space="preserve"> 00020141 </t>
  </si>
  <si>
    <t xml:space="preserve"> 00020140 </t>
  </si>
  <si>
    <t xml:space="preserve"> 1572 </t>
  </si>
  <si>
    <t xml:space="preserve"> 1595 </t>
  </si>
  <si>
    <t xml:space="preserve"> 130 </t>
  </si>
  <si>
    <t xml:space="preserve"> 89708 </t>
  </si>
  <si>
    <t xml:space="preserve"> 89710 </t>
  </si>
  <si>
    <t xml:space="preserve"> C1438 </t>
  </si>
  <si>
    <t xml:space="preserve"> C3995 </t>
  </si>
  <si>
    <t xml:space="preserve"> 495 </t>
  </si>
  <si>
    <t xml:space="preserve"> 89482 </t>
  </si>
  <si>
    <t xml:space="preserve"> 7536 </t>
  </si>
  <si>
    <t xml:space="preserve"> 1822 </t>
  </si>
  <si>
    <t xml:space="preserve"> 98108 </t>
  </si>
  <si>
    <t xml:space="preserve"> 98109 </t>
  </si>
  <si>
    <t xml:space="preserve"> 388 </t>
  </si>
  <si>
    <t xml:space="preserve"> 89799 </t>
  </si>
  <si>
    <t xml:space="preserve"> 89798 </t>
  </si>
  <si>
    <t>Interruptor paralelo (three way) 1 seção, 10A por seção, 2</t>
  </si>
  <si>
    <t>TC Nº</t>
  </si>
  <si>
    <t>PLANILHA ORÇAMENTÁRIA DA NOVA LICITAÇÃO</t>
  </si>
  <si>
    <t>PREFEITURA MUNICIPAL DE PINHEIRO / MA</t>
  </si>
  <si>
    <t>OBRA: CONCLUSÃO DE CONSTRUÇÃO DE CRECHE PROINFÂNCIA TIPO "B" PADRÃO FNDE</t>
  </si>
  <si>
    <t>LOCALIZAÇÃO: VILA FILUCA, SEDE DO MUNICÍPIO</t>
  </si>
  <si>
    <t>2704 / 2012</t>
  </si>
  <si>
    <t>SUBTOTAL</t>
  </si>
  <si>
    <t xml:space="preserve"> 100758 </t>
  </si>
  <si>
    <t xml:space="preserve"> C2045 </t>
  </si>
  <si>
    <t xml:space="preserve"> C4798 </t>
  </si>
  <si>
    <t xml:space="preserve"> C4948 </t>
  </si>
  <si>
    <t xml:space="preserve"> 91983 </t>
  </si>
  <si>
    <t xml:space="preserve"> 91961 </t>
  </si>
  <si>
    <t xml:space="preserve"> 91955 </t>
  </si>
  <si>
    <t xml:space="preserve"> 91969 </t>
  </si>
  <si>
    <t xml:space="preserve"> 91957 </t>
  </si>
  <si>
    <t xml:space="preserve"> 91967 </t>
  </si>
  <si>
    <t xml:space="preserve"> 91959 </t>
  </si>
  <si>
    <t xml:space="preserve"> 4190 </t>
  </si>
  <si>
    <t xml:space="preserve"> 6909 </t>
  </si>
  <si>
    <t xml:space="preserve"> 00039351 </t>
  </si>
  <si>
    <t xml:space="preserve"> 12961 </t>
  </si>
  <si>
    <t xml:space="preserve"> 104050 </t>
  </si>
  <si>
    <t xml:space="preserve"> 1051 </t>
  </si>
  <si>
    <t xml:space="preserve"> 00000829 </t>
  </si>
  <si>
    <t xml:space="preserve"> 00000813 </t>
  </si>
  <si>
    <t xml:space="preserve"> 00000820 </t>
  </si>
  <si>
    <t xml:space="preserve"> 00000816 </t>
  </si>
  <si>
    <t xml:space="preserve"> 00000814 </t>
  </si>
  <si>
    <t xml:space="preserve"> 00000822 </t>
  </si>
  <si>
    <t xml:space="preserve"> 00000821 </t>
  </si>
  <si>
    <t xml:space="preserve"> 00003533 </t>
  </si>
  <si>
    <t xml:space="preserve"> 00003538 </t>
  </si>
  <si>
    <t xml:space="preserve"> 00000866 </t>
  </si>
  <si>
    <t xml:space="preserve"> 00007139 </t>
  </si>
  <si>
    <t xml:space="preserve"> 00007140 </t>
  </si>
  <si>
    <t xml:space="preserve"> 00007142 </t>
  </si>
  <si>
    <t xml:space="preserve"> 00007143 </t>
  </si>
  <si>
    <t xml:space="preserve"> 00007145 </t>
  </si>
  <si>
    <t xml:space="preserve"> 00007120 </t>
  </si>
  <si>
    <t xml:space="preserve"> 00007119 </t>
  </si>
  <si>
    <t xml:space="preserve"> 89848 </t>
  </si>
  <si>
    <t xml:space="preserve"> 89849 </t>
  </si>
  <si>
    <t xml:space="preserve"> 90701 </t>
  </si>
  <si>
    <t xml:space="preserve"> 90702 </t>
  </si>
  <si>
    <t xml:space="preserve"> 90703 </t>
  </si>
  <si>
    <t xml:space="preserve"> 90704 </t>
  </si>
  <si>
    <t xml:space="preserve"> 89592 </t>
  </si>
  <si>
    <t xml:space="preserve"> 89587 </t>
  </si>
  <si>
    <t xml:space="preserve"> 89591 </t>
  </si>
  <si>
    <t xml:space="preserve"> 89590 </t>
  </si>
  <si>
    <t xml:space="preserve"> 00003844 </t>
  </si>
  <si>
    <t xml:space="preserve"> 00003830 </t>
  </si>
  <si>
    <t xml:space="preserve"> 00003843 </t>
  </si>
  <si>
    <t xml:space="preserve"> 89862 </t>
  </si>
  <si>
    <t xml:space="preserve"> 89860 </t>
  </si>
  <si>
    <t xml:space="preserve"> 7752 </t>
  </si>
  <si>
    <t xml:space="preserve"> 4283 </t>
  </si>
  <si>
    <t xml:space="preserve"> 00009840 </t>
  </si>
  <si>
    <t xml:space="preserve"> 00009841 </t>
  </si>
  <si>
    <t xml:space="preserve"> 00009839 </t>
  </si>
  <si>
    <t xml:space="preserve"> 00020068 </t>
  </si>
  <si>
    <t xml:space="preserve"> 00020067 </t>
  </si>
  <si>
    <t xml:space="preserve"> 00020088 </t>
  </si>
  <si>
    <t xml:space="preserve"> 00020151 </t>
  </si>
  <si>
    <t xml:space="preserve"> 00020150 </t>
  </si>
  <si>
    <t xml:space="preserve"> 00020149 </t>
  </si>
  <si>
    <t xml:space="preserve"> 00020148 </t>
  </si>
  <si>
    <t xml:space="preserve"> 00020157 </t>
  </si>
  <si>
    <t xml:space="preserve"> 00020156 </t>
  </si>
  <si>
    <t xml:space="preserve"> 00020155 </t>
  </si>
  <si>
    <t xml:space="preserve"> 00020154 </t>
  </si>
  <si>
    <t xml:space="preserve"> 00020171 </t>
  </si>
  <si>
    <t xml:space="preserve"> 00020170 </t>
  </si>
  <si>
    <t xml:space="preserve"> 00020169 </t>
  </si>
  <si>
    <t xml:space="preserve"> 00020168 </t>
  </si>
  <si>
    <t xml:space="preserve"> 00020167 </t>
  </si>
  <si>
    <t xml:space="preserve"> 00020045 </t>
  </si>
  <si>
    <t xml:space="preserve"> 00038418 </t>
  </si>
  <si>
    <t xml:space="preserve"> 00011655 </t>
  </si>
  <si>
    <t xml:space="preserve"> 00007091 </t>
  </si>
  <si>
    <t xml:space="preserve"> 00011658 </t>
  </si>
  <si>
    <t xml:space="preserve"> 00007097 </t>
  </si>
  <si>
    <t xml:space="preserve"> 00011732 </t>
  </si>
  <si>
    <t xml:space="preserve"> C0654 </t>
  </si>
  <si>
    <t xml:space="preserve"> 14.1 </t>
  </si>
  <si>
    <t xml:space="preserve"> 14.1.1 </t>
  </si>
  <si>
    <t xml:space="preserve"> 14.1.1.1 </t>
  </si>
  <si>
    <t xml:space="preserve"> 14.1.1.2 </t>
  </si>
  <si>
    <t xml:space="preserve"> 14.1.1.3 </t>
  </si>
  <si>
    <t xml:space="preserve"> 14.1.1.4 </t>
  </si>
  <si>
    <t xml:space="preserve"> 14.1.1.5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</si>
  <si>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</si>
  <si>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</si>
  <si>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</si>
  <si>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</si>
  <si>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</si>
  <si>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</si>
  <si>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14.2.6 </t>
  </si>
  <si>
    <t xml:space="preserve"> 14.2.7 </t>
  </si>
  <si>
    <t xml:space="preserve"> 14.2.8 </t>
  </si>
  <si>
    <t xml:space="preserve"> 14.3 </t>
  </si>
  <si>
    <t xml:space="preserve"> 14.3.1 </t>
  </si>
  <si>
    <t xml:space="preserve"> 14.3.2 </t>
  </si>
  <si>
    <t xml:space="preserve"> 14.3.3 </t>
  </si>
  <si>
    <t xml:space="preserve"> 14.3.4 </t>
  </si>
  <si>
    <t xml:space="preserve"> 14.3.5 </t>
  </si>
  <si>
    <t xml:space="preserve"> 14.3.6 </t>
  </si>
  <si>
    <t xml:space="preserve"> 14.3.7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</si>
  <si>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</si>
  <si>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</si>
  <si>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</si>
  <si>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</si>
  <si>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</si>
  <si>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14.4.5 </t>
  </si>
  <si>
    <t xml:space="preserve"> 14.4.6 </t>
  </si>
  <si>
    <t xml:space="preserve"> 14.4.7 </t>
  </si>
  <si>
    <t xml:space="preserve"> 14.4.8 </t>
  </si>
  <si>
    <t xml:space="preserve"> 14.4.9 </t>
  </si>
  <si>
    <t xml:space="preserve"> 14.4.10 </t>
  </si>
  <si>
    <t xml:space="preserve"> 14.4.11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</si>
  <si>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</si>
  <si>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</si>
  <si>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</si>
  <si>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</si>
  <si>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</si>
  <si>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</si>
  <si>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</si>
  <si>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</si>
  <si>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</si>
  <si>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</si>
  <si>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</si>
  <si>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14.6.4 </t>
  </si>
  <si>
    <t xml:space="preserve"> 14.6.5 </t>
  </si>
  <si>
    <t xml:space="preserve"> 14.6.6 </t>
  </si>
  <si>
    <t xml:space="preserve"> 14.6.7 </t>
  </si>
  <si>
    <t xml:space="preserve"> 14.6.8 </t>
  </si>
  <si>
    <t xml:space="preserve"> 14.6.9 </t>
  </si>
  <si>
    <t xml:space="preserve"> 14.6.10 </t>
  </si>
  <si>
    <t xml:space="preserve"> 14.6.11 </t>
  </si>
  <si>
    <t xml:space="preserve"> 14.7 </t>
  </si>
  <si>
    <t xml:space="preserve"> 14.7.1 </t>
  </si>
  <si>
    <t xml:space="preserve"> 14.7.2 </t>
  </si>
  <si>
    <t xml:space="preserve"> 14.7.3 </t>
  </si>
  <si>
    <t xml:space="preserve"> 14.7.4 </t>
  </si>
  <si>
    <t xml:space="preserve"> 14.8 </t>
  </si>
  <si>
    <t xml:space="preserve"> 14.8.1 </t>
  </si>
  <si>
    <t xml:space="preserve"> 14.8.2 </t>
  </si>
  <si>
    <t xml:space="preserve"> 14.8.3 </t>
  </si>
  <si>
    <t xml:space="preserve"> 14.9 </t>
  </si>
  <si>
    <t xml:space="preserve"> 14.9.1 </t>
  </si>
  <si>
    <t xml:space="preserve"> 14.9.1.1 </t>
  </si>
  <si>
    <t xml:space="preserve"> 14.9.1.2 </t>
  </si>
  <si>
    <t xml:space="preserve"> 14.9.1.3 </t>
  </si>
  <si>
    <t xml:space="preserve"> 14.9.1.4 </t>
  </si>
  <si>
    <t xml:space="preserve"> 14.9.2 </t>
  </si>
  <si>
    <t xml:space="preserve"> 14.9.2.1 </t>
  </si>
  <si>
    <t xml:space="preserve"> 14.9.3 </t>
  </si>
  <si>
    <t xml:space="preserve"> 14.9.3.1 </t>
  </si>
  <si>
    <t xml:space="preserve"> 14.9.3.2 </t>
  </si>
  <si>
    <t xml:space="preserve"> 14.9.3.3 </t>
  </si>
  <si>
    <t xml:space="preserve"> 14.9.3.4 </t>
  </si>
  <si>
    <t xml:space="preserve"> 14.10 </t>
  </si>
  <si>
    <t xml:space="preserve"> 14.10.1.1 </t>
  </si>
  <si>
    <t xml:space="preserve"> 14.10.1.2 </t>
  </si>
  <si>
    <t xml:space="preserve"> 14.11 </t>
  </si>
  <si>
    <t xml:space="preserve"> 14.11.1 </t>
  </si>
  <si>
    <t xml:space="preserve"> 14.11.2 </t>
  </si>
  <si>
    <t xml:space="preserve"> 14.11.3 </t>
  </si>
  <si>
    <t xml:space="preserve"> 14.12 </t>
  </si>
  <si>
    <t xml:space="preserve"> 14.12.1 </t>
  </si>
  <si>
    <t xml:space="preserve"> 14.12.2 </t>
  </si>
  <si>
    <t xml:space="preserve"> 14.13 </t>
  </si>
  <si>
    <t xml:space="preserve"> 14.13.1 </t>
  </si>
  <si>
    <t xml:space="preserve"> 14.14 </t>
  </si>
  <si>
    <t xml:space="preserve"> 14.14.1 </t>
  </si>
  <si>
    <t xml:space="preserve"> 14.14.1.1 </t>
  </si>
  <si>
    <t xml:space="preserve"> 14.14.1.1.1 </t>
  </si>
  <si>
    <t xml:space="preserve"> 14.14.1.1.2 </t>
  </si>
  <si>
    <t xml:space="preserve"> 14.14.1.1.3 </t>
  </si>
  <si>
    <t xml:space="preserve"> 14.14.1.1.4 </t>
  </si>
  <si>
    <t xml:space="preserve"> 14.14.1.1.5 </t>
  </si>
  <si>
    <t xml:space="preserve"> 14.14.1.1.6 </t>
  </si>
  <si>
    <t xml:space="preserve"> 14.15 </t>
  </si>
  <si>
    <t xml:space="preserve"> 14.15.1 </t>
  </si>
  <si>
    <t xml:space="preserve"> 14.15.2 </t>
  </si>
  <si>
    <t xml:space="preserve"> 14.16 </t>
  </si>
  <si>
    <t xml:space="preserve"> 14.16.1 </t>
  </si>
  <si>
    <t xml:space="preserve"> 14.16.2 </t>
  </si>
  <si>
    <t xml:space="preserve"> 14.17 </t>
  </si>
  <si>
    <t xml:space="preserve"> 14.17.1 </t>
  </si>
  <si>
    <t xml:space="preserve"> 14.17.2 </t>
  </si>
  <si>
    <t xml:space="preserve"> 14.17.3 </t>
  </si>
  <si>
    <t xml:space="preserve"> 14.17.4 </t>
  </si>
  <si>
    <t xml:space="preserve"> 14.17.5 </t>
  </si>
  <si>
    <t xml:space="preserve"> 14.17.6 </t>
  </si>
  <si>
    <t xml:space="preserve"> 14.17.7 </t>
  </si>
  <si>
    <t xml:space="preserve"> 14.18 </t>
  </si>
  <si>
    <t xml:space="preserve"> 14.18.1 </t>
  </si>
  <si>
    <t xml:space="preserve"> 14.18.2 </t>
  </si>
  <si>
    <t xml:space="preserve"> 14.19 </t>
  </si>
  <si>
    <t xml:space="preserve"> 14.19.1 </t>
  </si>
  <si>
    <t xml:space="preserve"> 14.19.1.1 </t>
  </si>
  <si>
    <t xml:space="preserve"> 14.19.1.2 </t>
  </si>
  <si>
    <t xml:space="preserve"> 14.20 </t>
  </si>
  <si>
    <t xml:space="preserve"> 14.20.1 </t>
  </si>
  <si>
    <t xml:space="preserve"> 14.20.2 </t>
  </si>
  <si>
    <t xml:space="preserve"> 14.20.3 </t>
  </si>
  <si>
    <t xml:space="preserve"> 14.20.4 </t>
  </si>
  <si>
    <t xml:space="preserve"> 14.20.5 </t>
  </si>
  <si>
    <t xml:space="preserve"> 14.21 </t>
  </si>
  <si>
    <t xml:space="preserve"> 14.21.1 </t>
  </si>
  <si>
    <t xml:space="preserve"> 14.21.2 </t>
  </si>
  <si>
    <t xml:space="preserve"> 14.22 </t>
  </si>
  <si>
    <t xml:space="preserve"> 14.22.1 </t>
  </si>
  <si>
    <t xml:space="preserve"> 14.23 </t>
  </si>
  <si>
    <t xml:space="preserve"> 14.23.1 </t>
  </si>
  <si>
    <t xml:space="preserve"> 14.23.2 </t>
  </si>
  <si>
    <t xml:space="preserve"> 14.0</t>
  </si>
  <si>
    <t>12.1.3</t>
  </si>
  <si>
    <t xml:space="preserve"> 88497 </t>
  </si>
  <si>
    <t>EMASSAMENTO COM MASSA LÁTEX, APLICAÇÃO EM PAREDE, DUAS DEMÃOS, LIXAMENTO MANUAL. AF_04/2023</t>
  </si>
  <si>
    <t>12.2.2</t>
  </si>
  <si>
    <t>12.3.2</t>
  </si>
  <si>
    <t>DESCRIÇÃO DOS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</si>
</sst>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2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b/>
      <sz val="13"/>
      <color theme="1"/>
      <name val="Arial"/>
      <family val="2"/>
    </font>
    <font>
      <b/>
      <sz val="12"/>
      <color rgb="FFFF0000"/>
      <name val="Arial"/>
      <family val="2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3"/>
      <color rgb="FFFF0000"/>
      <name val="Arial"/>
      <family val="2"/>
    </font>
    <font>
      <b/>
      <sz val="16"/>
      <color rgb="FFC00000"/>
      <name val="Arial"/>
      <family val="2"/>
    </font>
    <font>
      <b/>
      <sz val="15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4" fillId="2" borderId="4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1" fillId="0" borderId="25" xfId="0" applyFont="1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0" fillId="3" borderId="4" xfId="0" applyFill="1" applyBorder="1"/>
    <xf numFmtId="4" fontId="20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10" fontId="20" fillId="3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21" fillId="0" borderId="1" xfId="1" applyFont="1" applyBorder="1" applyAlignment="1"/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7" fillId="0" borderId="8" xfId="0" applyFont="1" applyBorder="1"/>
    <xf numFmtId="0" fontId="7" fillId="0" borderId="1" xfId="0" applyFont="1" applyBorder="1"/>
    <xf numFmtId="0" fontId="7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right" vertical="top" wrapText="1"/>
    </xf>
    <xf numFmtId="0" fontId="18" fillId="0" borderId="26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0" xfId="0" applyFont="1"/>
    <xf numFmtId="4" fontId="11" fillId="0" borderId="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/>
    </xf>
    <xf numFmtId="0" fontId="24" fillId="0" borderId="4" xfId="0" applyFont="1" applyBorder="1" applyAlignment="1">
      <alignment vertical="center" wrapText="1"/>
    </xf>
    <xf numFmtId="0" fontId="24" fillId="0" borderId="4" xfId="0" applyFont="1" applyBorder="1" applyAlignment="1" applyProtection="1">
      <alignment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4" fontId="24" fillId="0" borderId="4" xfId="0" applyNumberFormat="1" applyFont="1" applyBorder="1" applyAlignment="1">
      <alignment horizontal="center" vertical="center" wrapText="1"/>
    </xf>
    <xf numFmtId="0" fontId="25" fillId="0" borderId="1" xfId="0" applyFont="1" applyBorder="1"/>
    <xf numFmtId="0" fontId="25" fillId="0" borderId="0" xfId="0" applyFont="1"/>
    <xf numFmtId="164" fontId="11" fillId="0" borderId="8" xfId="0" applyNumberFormat="1" applyFont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/>
    <xf numFmtId="164" fontId="4" fillId="0" borderId="8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0" fillId="0" borderId="16" xfId="0" applyNumberFormat="1" applyBorder="1"/>
    <xf numFmtId="0" fontId="26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3" fontId="21" fillId="0" borderId="1" xfId="1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/>
    </xf>
    <xf numFmtId="43" fontId="21" fillId="0" borderId="1" xfId="1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391888</xdr:colOff>
      <xdr:row>1</xdr:row>
      <xdr:rowOff>21771</xdr:rowOff>
    </xdr:from>
    <xdr:to>
      <xdr:col>9</xdr:col>
      <xdr:colOff>849087</xdr:colOff>
      <xdr:row>5</xdr:row>
      <xdr:rowOff>205680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70F635B-43DD-4222-BD62-E80BBC7D17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138368" y="334191"/>
          <a:ext cx="3649979" cy="1707910"/>
        </a:xfrm>
        <a:prstGeom prst="rect">
          <a:avLst/>
        </a:prstGeom>
      </xdr:spPr>
    </xdr:pic>
    <xdr:clientData/>
  </xdr:twoCellAnchor>
  <xdr:twoCellAnchor editAs="oneCell">
    <xdr:from>
      <xdr:col>0</xdr:col>
      <xdr:colOff>65314</xdr:colOff>
      <xdr:row>0</xdr:row>
      <xdr:rowOff>250372</xdr:rowOff>
    </xdr:from>
    <xdr:to>
      <xdr:col>2</xdr:col>
      <xdr:colOff>1025919</xdr:colOff>
      <xdr:row>5</xdr:row>
      <xdr:rowOff>119742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1A18D36-DD9A-4B31-A2FC-F28E0973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65314" y="250372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758</xdr:row>
      <xdr:rowOff>0</xdr:rowOff>
    </xdr:from>
    <xdr:to>
      <xdr:col>4</xdr:col>
      <xdr:colOff>1011440</xdr:colOff>
      <xdr:row>768</xdr:row>
      <xdr:rowOff>10886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D5CAB96-2FD8-404E-D9D6-431E0F632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686" y="274330886"/>
          <a:ext cx="939344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L776"/>
  <sheetViews>
    <sheetView tabSelected="1" view="pageBreakPreview" topLeftCell="A747" zoomScale="70" zoomScaleNormal="70" zoomScaleSheetLayoutView="70" workbookViewId="0">
      <selection activeCell="F777" sqref="F777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customWidth="1"/>
  </cols>
  <sheetData>
    <row r="1" spans="1:11" s="4" customFormat="1" ht="25.15" customHeight="1">
      <c r="A1" s="82"/>
      <c r="B1" s="83"/>
      <c r="C1" s="83"/>
      <c r="D1" s="88" t="s">
        <v>1617</v>
      </c>
      <c r="E1" s="89"/>
      <c r="F1" s="89"/>
      <c r="G1" s="90"/>
      <c r="H1" s="94"/>
      <c r="I1" s="95"/>
      <c r="J1" s="96"/>
      <c r="K1" s="5"/>
    </row>
    <row r="2" spans="1:11" s="4" customFormat="1" ht="25.15" customHeight="1">
      <c r="A2" s="84"/>
      <c r="B2" s="85"/>
      <c r="C2" s="85"/>
      <c r="D2" s="91"/>
      <c r="E2" s="92"/>
      <c r="F2" s="92"/>
      <c r="G2" s="93"/>
      <c r="H2" s="97"/>
      <c r="I2" s="98"/>
      <c r="J2" s="99"/>
      <c r="K2" s="5"/>
    </row>
    <row r="3" spans="1:11" s="2" customFormat="1" ht="19.899999999999999" customHeight="1">
      <c r="A3" s="84"/>
      <c r="B3" s="85"/>
      <c r="C3" s="85"/>
      <c r="D3" s="103" t="s">
        <v>1618</v>
      </c>
      <c r="E3" s="104"/>
      <c r="F3" s="105"/>
      <c r="G3" s="3" t="s">
        <v>2</v>
      </c>
      <c r="H3" s="97"/>
      <c r="I3" s="98"/>
      <c r="J3" s="99"/>
      <c r="K3" s="16"/>
    </row>
    <row r="4" spans="1:11" s="2" customFormat="1" ht="19.899999999999999" customHeight="1">
      <c r="A4" s="84"/>
      <c r="B4" s="85"/>
      <c r="C4" s="85"/>
      <c r="D4" s="106"/>
      <c r="E4" s="107"/>
      <c r="F4" s="108"/>
      <c r="G4" s="3">
        <v>25138</v>
      </c>
      <c r="H4" s="97"/>
      <c r="I4" s="98"/>
      <c r="J4" s="99"/>
      <c r="K4" s="16"/>
    </row>
    <row r="5" spans="1:11" s="2" customFormat="1" ht="34.9" customHeight="1">
      <c r="A5" s="84"/>
      <c r="B5" s="85"/>
      <c r="C5" s="85"/>
      <c r="D5" s="109" t="s">
        <v>1619</v>
      </c>
      <c r="E5" s="110"/>
      <c r="F5" s="111"/>
      <c r="G5" s="3" t="s">
        <v>1615</v>
      </c>
      <c r="H5" s="97"/>
      <c r="I5" s="98"/>
      <c r="J5" s="99"/>
      <c r="K5" s="16"/>
    </row>
    <row r="6" spans="1:11" s="2" customFormat="1" ht="34.9" customHeight="1">
      <c r="A6" s="86"/>
      <c r="B6" s="87"/>
      <c r="C6" s="87"/>
      <c r="D6" s="77" t="s">
        <v>1616</v>
      </c>
      <c r="E6" s="77"/>
      <c r="F6" s="77"/>
      <c r="G6" s="3" t="s">
        <v>1620</v>
      </c>
      <c r="H6" s="100"/>
      <c r="I6" s="101"/>
      <c r="J6" s="102"/>
      <c r="K6" s="16"/>
    </row>
    <row r="7" spans="1:11" s="4" customFormat="1" ht="30" customHeight="1">
      <c r="A7" s="79" t="s">
        <v>0</v>
      </c>
      <c r="B7" s="75" t="s">
        <v>3</v>
      </c>
      <c r="C7" s="75" t="s">
        <v>4</v>
      </c>
      <c r="D7" s="75" t="s">
        <v>1839</v>
      </c>
      <c r="E7" s="73" t="s">
        <v>1</v>
      </c>
      <c r="F7" s="75" t="s">
        <v>5</v>
      </c>
      <c r="G7" s="74" t="s">
        <v>21</v>
      </c>
      <c r="H7" s="74" t="s">
        <v>22</v>
      </c>
      <c r="I7" s="77" t="s">
        <v>23</v>
      </c>
      <c r="J7" s="72" t="s">
        <v>24</v>
      </c>
      <c r="K7" s="5"/>
    </row>
    <row r="8" spans="1:11" s="4" customFormat="1" ht="30" customHeight="1">
      <c r="A8" s="79"/>
      <c r="B8" s="76"/>
      <c r="C8" s="76"/>
      <c r="D8" s="76"/>
      <c r="E8" s="73"/>
      <c r="F8" s="76"/>
      <c r="G8" s="74"/>
      <c r="H8" s="74"/>
      <c r="I8" s="77"/>
      <c r="J8" s="72"/>
      <c r="K8" s="5"/>
    </row>
    <row r="9" spans="1:11" s="22" customFormat="1" ht="30" customHeight="1">
      <c r="A9" s="17" t="s">
        <v>10</v>
      </c>
      <c r="B9" s="18"/>
      <c r="C9" s="18"/>
      <c r="D9" s="19" t="s">
        <v>97</v>
      </c>
      <c r="E9" s="19"/>
      <c r="F9" s="18"/>
      <c r="G9" s="18"/>
      <c r="H9" s="18"/>
      <c r="I9" s="18"/>
      <c r="J9" s="20"/>
      <c r="K9" s="21"/>
    </row>
    <row r="10" spans="1:11" s="30" customFormat="1" ht="25.15" customHeight="1">
      <c r="A10" s="23" t="s">
        <v>98</v>
      </c>
      <c r="B10" s="24" t="s">
        <v>1287</v>
      </c>
      <c r="C10" s="25" t="s">
        <v>1189</v>
      </c>
      <c r="D10" s="26" t="s">
        <v>99</v>
      </c>
      <c r="E10" s="27" t="s">
        <v>25</v>
      </c>
      <c r="F10" s="28">
        <v>0</v>
      </c>
      <c r="G10" s="29">
        <v>204.47</v>
      </c>
      <c r="H10" s="29">
        <v>255.58</v>
      </c>
      <c r="I10" s="29">
        <f t="shared" ref="I10" si="0">H10*F10</f>
        <v>0</v>
      </c>
      <c r="J10" s="61">
        <f>I10/$I$754</f>
        <v>0</v>
      </c>
      <c r="K10" s="6"/>
    </row>
    <row r="11" spans="1:11" s="30" customFormat="1" ht="25.15" customHeight="1">
      <c r="A11" s="23" t="s">
        <v>100</v>
      </c>
      <c r="B11" s="24" t="s">
        <v>1288</v>
      </c>
      <c r="C11" s="25" t="s">
        <v>1180</v>
      </c>
      <c r="D11" s="26" t="s">
        <v>101</v>
      </c>
      <c r="E11" s="27" t="s">
        <v>25</v>
      </c>
      <c r="F11" s="28">
        <v>6</v>
      </c>
      <c r="G11" s="29">
        <v>468.31</v>
      </c>
      <c r="H11" s="29">
        <v>585.38</v>
      </c>
      <c r="I11" s="29">
        <f t="shared" ref="I11:I12" si="1">H11*F11</f>
        <v>3512.2799999999997</v>
      </c>
      <c r="J11" s="61">
        <f>I11/$I$754</f>
        <v>1.288337970803472E-3</v>
      </c>
      <c r="K11" s="6"/>
    </row>
    <row r="12" spans="1:11" s="30" customFormat="1" ht="25.15" customHeight="1">
      <c r="A12" s="23" t="s">
        <v>102</v>
      </c>
      <c r="B12" s="24" t="s">
        <v>1289</v>
      </c>
      <c r="C12" s="25" t="s">
        <v>1207</v>
      </c>
      <c r="D12" s="26" t="s">
        <v>103</v>
      </c>
      <c r="E12" s="27" t="s">
        <v>25</v>
      </c>
      <c r="F12" s="28">
        <v>265.52999999999997</v>
      </c>
      <c r="G12" s="29">
        <v>7.71</v>
      </c>
      <c r="H12" s="29">
        <v>9.6300000000000008</v>
      </c>
      <c r="I12" s="29">
        <f t="shared" si="1"/>
        <v>2557.0538999999999</v>
      </c>
      <c r="J12" s="61">
        <f>I12/$I$754</f>
        <v>9.3795188104624466E-4</v>
      </c>
      <c r="K12" s="6"/>
    </row>
    <row r="13" spans="1:11" s="60" customFormat="1" ht="30" customHeight="1">
      <c r="A13" s="53"/>
      <c r="B13" s="54"/>
      <c r="C13" s="54"/>
      <c r="D13" s="55" t="s">
        <v>1621</v>
      </c>
      <c r="E13" s="56"/>
      <c r="F13" s="57"/>
      <c r="G13" s="54"/>
      <c r="H13" s="54"/>
      <c r="I13" s="58">
        <f>SUM(I10:I12)</f>
        <v>6069.3338999999996</v>
      </c>
      <c r="J13" s="62">
        <f>SUM(J10:J12)</f>
        <v>2.2262898518497169E-3</v>
      </c>
      <c r="K13" s="59"/>
    </row>
    <row r="14" spans="1:11" s="22" customFormat="1" ht="30" customHeight="1">
      <c r="A14" s="17" t="s">
        <v>9</v>
      </c>
      <c r="B14" s="18"/>
      <c r="C14" s="18"/>
      <c r="D14" s="19" t="s">
        <v>104</v>
      </c>
      <c r="E14" s="19"/>
      <c r="F14" s="18"/>
      <c r="G14" s="18"/>
      <c r="H14" s="18"/>
      <c r="I14" s="18"/>
      <c r="J14" s="63"/>
      <c r="K14" s="21"/>
    </row>
    <row r="15" spans="1:11" s="22" customFormat="1" ht="30" customHeight="1">
      <c r="A15" s="17" t="s">
        <v>105</v>
      </c>
      <c r="B15" s="18"/>
      <c r="C15" s="18"/>
      <c r="D15" s="19" t="s">
        <v>27</v>
      </c>
      <c r="E15" s="19"/>
      <c r="F15" s="18"/>
      <c r="G15" s="18"/>
      <c r="H15" s="18"/>
      <c r="I15" s="18"/>
      <c r="J15" s="63"/>
      <c r="K15" s="21"/>
    </row>
    <row r="16" spans="1:11" s="30" customFormat="1" ht="40.15" customHeight="1">
      <c r="A16" s="23" t="s">
        <v>106</v>
      </c>
      <c r="B16" s="24" t="s">
        <v>1290</v>
      </c>
      <c r="C16" s="25" t="s">
        <v>1180</v>
      </c>
      <c r="D16" s="26" t="s">
        <v>1277</v>
      </c>
      <c r="E16" s="27" t="s">
        <v>26</v>
      </c>
      <c r="F16" s="28">
        <v>12.819599999999998</v>
      </c>
      <c r="G16" s="29">
        <v>876.82</v>
      </c>
      <c r="H16" s="29">
        <v>1096.02</v>
      </c>
      <c r="I16" s="29">
        <f t="shared" ref="I16:I18" si="2">H16*F16</f>
        <v>14050.537991999998</v>
      </c>
      <c r="J16" s="61">
        <f>I16/$I$754</f>
        <v>5.1538720162715868E-3</v>
      </c>
      <c r="K16" s="6"/>
    </row>
    <row r="17" spans="1:11" s="30" customFormat="1" ht="25.15" customHeight="1">
      <c r="A17" s="23" t="s">
        <v>107</v>
      </c>
      <c r="B17" s="24" t="s">
        <v>1291</v>
      </c>
      <c r="C17" s="25" t="s">
        <v>1180</v>
      </c>
      <c r="D17" s="26" t="s">
        <v>1278</v>
      </c>
      <c r="E17" s="27" t="s">
        <v>1292</v>
      </c>
      <c r="F17" s="28">
        <v>180.42399999999998</v>
      </c>
      <c r="G17" s="29">
        <v>334.45</v>
      </c>
      <c r="H17" s="29">
        <v>418.06</v>
      </c>
      <c r="I17" s="29">
        <f t="shared" si="2"/>
        <v>75428.05743999999</v>
      </c>
      <c r="J17" s="61">
        <f>I17/$I$754</f>
        <v>2.7667734481276358E-2</v>
      </c>
      <c r="K17" s="6"/>
    </row>
    <row r="18" spans="1:11" s="30" customFormat="1" ht="40.15" customHeight="1">
      <c r="A18" s="23" t="s">
        <v>108</v>
      </c>
      <c r="B18" s="24" t="s">
        <v>1293</v>
      </c>
      <c r="C18" s="25" t="s">
        <v>1180</v>
      </c>
      <c r="D18" s="26" t="s">
        <v>1279</v>
      </c>
      <c r="E18" s="27" t="s">
        <v>26</v>
      </c>
      <c r="F18" s="28">
        <v>40.35799999999999</v>
      </c>
      <c r="G18" s="29">
        <v>92.24</v>
      </c>
      <c r="H18" s="29">
        <v>115.3</v>
      </c>
      <c r="I18" s="29">
        <f t="shared" si="2"/>
        <v>4653.277399999999</v>
      </c>
      <c r="J18" s="61">
        <f>I18/$I$754</f>
        <v>1.7068667541032193E-3</v>
      </c>
      <c r="K18" s="6"/>
    </row>
    <row r="19" spans="1:11" s="22" customFormat="1" ht="30" customHeight="1">
      <c r="A19" s="17" t="s">
        <v>109</v>
      </c>
      <c r="B19" s="18"/>
      <c r="C19" s="18"/>
      <c r="D19" s="19" t="s">
        <v>110</v>
      </c>
      <c r="E19" s="19"/>
      <c r="F19" s="18"/>
      <c r="G19" s="18"/>
      <c r="H19" s="18"/>
      <c r="I19" s="18"/>
      <c r="J19" s="63"/>
      <c r="K19" s="21"/>
    </row>
    <row r="20" spans="1:11" s="30" customFormat="1" ht="49.9" customHeight="1">
      <c r="A20" s="23" t="s">
        <v>111</v>
      </c>
      <c r="B20" s="24">
        <v>96558</v>
      </c>
      <c r="C20" s="25" t="s">
        <v>1180</v>
      </c>
      <c r="D20" s="26" t="s">
        <v>1186</v>
      </c>
      <c r="E20" s="27" t="s">
        <v>26</v>
      </c>
      <c r="F20" s="28">
        <v>6.16</v>
      </c>
      <c r="G20" s="29">
        <v>876.82</v>
      </c>
      <c r="H20" s="29">
        <v>1096.02</v>
      </c>
      <c r="I20" s="29">
        <f t="shared" ref="I20:I22" si="3">H20*F20</f>
        <v>6751.4831999999997</v>
      </c>
      <c r="J20" s="61">
        <f>I20/$I$754</f>
        <v>2.4765087538014428E-3</v>
      </c>
      <c r="K20" s="6"/>
    </row>
    <row r="21" spans="1:11" s="30" customFormat="1" ht="25.15" customHeight="1">
      <c r="A21" s="23" t="s">
        <v>112</v>
      </c>
      <c r="B21" s="24" t="s">
        <v>1181</v>
      </c>
      <c r="C21" s="25" t="s">
        <v>1180</v>
      </c>
      <c r="D21" s="26" t="s">
        <v>1184</v>
      </c>
      <c r="E21" s="27" t="s">
        <v>1185</v>
      </c>
      <c r="F21" s="28">
        <v>296</v>
      </c>
      <c r="G21" s="29">
        <v>13.3</v>
      </c>
      <c r="H21" s="29">
        <v>16.62</v>
      </c>
      <c r="I21" s="29">
        <f t="shared" si="3"/>
        <v>4919.5200000000004</v>
      </c>
      <c r="J21" s="61">
        <f>I21/$I$754</f>
        <v>1.8045270918398014E-3</v>
      </c>
      <c r="K21" s="6"/>
    </row>
    <row r="22" spans="1:11" s="30" customFormat="1" ht="49.9" customHeight="1">
      <c r="A22" s="23" t="s">
        <v>113</v>
      </c>
      <c r="B22" s="24">
        <v>96523</v>
      </c>
      <c r="C22" s="25" t="s">
        <v>1180</v>
      </c>
      <c r="D22" s="26" t="s">
        <v>1187</v>
      </c>
      <c r="E22" s="27" t="s">
        <v>26</v>
      </c>
      <c r="F22" s="28">
        <v>88</v>
      </c>
      <c r="G22" s="29">
        <v>100.78</v>
      </c>
      <c r="H22" s="29">
        <v>125.97</v>
      </c>
      <c r="I22" s="29">
        <f t="shared" si="3"/>
        <v>11085.36</v>
      </c>
      <c r="J22" s="61">
        <f>I22/$I$754</f>
        <v>4.0662163062244409E-3</v>
      </c>
      <c r="K22" s="6"/>
    </row>
    <row r="23" spans="1:11" s="60" customFormat="1" ht="30" customHeight="1">
      <c r="A23" s="53"/>
      <c r="B23" s="54"/>
      <c r="C23" s="54"/>
      <c r="D23" s="55" t="s">
        <v>1621</v>
      </c>
      <c r="E23" s="56"/>
      <c r="F23" s="57"/>
      <c r="G23" s="54"/>
      <c r="H23" s="54"/>
      <c r="I23" s="58">
        <f>SUM(I16:I22)</f>
        <v>116888.236032</v>
      </c>
      <c r="J23" s="62">
        <f>SUM(J16:J22)</f>
        <v>4.2875725403516841E-2</v>
      </c>
      <c r="K23" s="59"/>
    </row>
    <row r="24" spans="1:11" s="22" customFormat="1" ht="30" customHeight="1">
      <c r="A24" s="17" t="s">
        <v>8</v>
      </c>
      <c r="B24" s="18"/>
      <c r="C24" s="18"/>
      <c r="D24" s="19" t="s">
        <v>114</v>
      </c>
      <c r="E24" s="19"/>
      <c r="F24" s="18"/>
      <c r="G24" s="18"/>
      <c r="H24" s="18"/>
      <c r="I24" s="18"/>
      <c r="J24" s="63"/>
      <c r="K24" s="21"/>
    </row>
    <row r="25" spans="1:11" s="22" customFormat="1" ht="30" customHeight="1">
      <c r="A25" s="17" t="s">
        <v>115</v>
      </c>
      <c r="B25" s="18"/>
      <c r="C25" s="18"/>
      <c r="D25" s="19" t="s">
        <v>28</v>
      </c>
      <c r="E25" s="19"/>
      <c r="F25" s="18"/>
      <c r="G25" s="18"/>
      <c r="H25" s="18"/>
      <c r="I25" s="18"/>
      <c r="J25" s="63"/>
      <c r="K25" s="21"/>
    </row>
    <row r="26" spans="1:11" s="30" customFormat="1" ht="25.15" customHeight="1">
      <c r="A26" s="23" t="s">
        <v>116</v>
      </c>
      <c r="B26" s="25" t="s">
        <v>1280</v>
      </c>
      <c r="C26" s="25" t="s">
        <v>1189</v>
      </c>
      <c r="D26" s="26" t="s">
        <v>117</v>
      </c>
      <c r="E26" s="27" t="s">
        <v>25</v>
      </c>
      <c r="F26" s="28">
        <v>149.96557999999996</v>
      </c>
      <c r="G26" s="29">
        <v>36.82</v>
      </c>
      <c r="H26" s="29">
        <v>46.02</v>
      </c>
      <c r="I26" s="29">
        <f t="shared" ref="I26:I28" si="4">H26*F26</f>
        <v>6901.415991599999</v>
      </c>
      <c r="J26" s="61">
        <f>I26/$I$754</f>
        <v>2.5315055389344174E-3</v>
      </c>
      <c r="K26" s="6"/>
    </row>
    <row r="27" spans="1:11" s="30" customFormat="1" ht="25.15" customHeight="1">
      <c r="A27" s="23" t="s">
        <v>90</v>
      </c>
      <c r="B27" s="25" t="s">
        <v>1181</v>
      </c>
      <c r="C27" s="25" t="s">
        <v>1180</v>
      </c>
      <c r="D27" s="26" t="s">
        <v>118</v>
      </c>
      <c r="E27" s="27" t="s">
        <v>1185</v>
      </c>
      <c r="F27" s="28">
        <v>929.91953999999987</v>
      </c>
      <c r="G27" s="29">
        <v>13.3</v>
      </c>
      <c r="H27" s="29">
        <v>16.62</v>
      </c>
      <c r="I27" s="29">
        <f t="shared" si="4"/>
        <v>15455.262754799998</v>
      </c>
      <c r="J27" s="61">
        <f>I27/$I$754</f>
        <v>5.6691385241932615E-3</v>
      </c>
      <c r="K27" s="6"/>
    </row>
    <row r="28" spans="1:11" s="30" customFormat="1" ht="25.15" customHeight="1">
      <c r="A28" s="23" t="s">
        <v>119</v>
      </c>
      <c r="B28" s="25" t="s">
        <v>1182</v>
      </c>
      <c r="C28" s="25" t="s">
        <v>1180</v>
      </c>
      <c r="D28" s="26" t="s">
        <v>120</v>
      </c>
      <c r="E28" s="27" t="s">
        <v>26</v>
      </c>
      <c r="F28" s="28">
        <v>8.5463999999999984</v>
      </c>
      <c r="G28" s="29">
        <v>565.74</v>
      </c>
      <c r="H28" s="29">
        <v>707.17</v>
      </c>
      <c r="I28" s="29">
        <f t="shared" si="4"/>
        <v>6043.7576879999988</v>
      </c>
      <c r="J28" s="61">
        <f>I28/$I$754</f>
        <v>2.2169082521284757E-3</v>
      </c>
      <c r="K28" s="6"/>
    </row>
    <row r="29" spans="1:11" s="22" customFormat="1" ht="30" customHeight="1">
      <c r="A29" s="17" t="s">
        <v>91</v>
      </c>
      <c r="B29" s="18"/>
      <c r="C29" s="18"/>
      <c r="D29" s="19" t="s">
        <v>29</v>
      </c>
      <c r="E29" s="19"/>
      <c r="F29" s="18"/>
      <c r="G29" s="18"/>
      <c r="H29" s="18"/>
      <c r="I29" s="18"/>
      <c r="J29" s="63"/>
      <c r="K29" s="21"/>
    </row>
    <row r="30" spans="1:11" s="30" customFormat="1" ht="25.15" customHeight="1">
      <c r="A30" s="23" t="s">
        <v>92</v>
      </c>
      <c r="B30" s="25" t="s">
        <v>1280</v>
      </c>
      <c r="C30" s="25" t="s">
        <v>1189</v>
      </c>
      <c r="D30" s="26" t="s">
        <v>117</v>
      </c>
      <c r="E30" s="27" t="s">
        <v>25</v>
      </c>
      <c r="F30" s="28">
        <v>571.43407999999999</v>
      </c>
      <c r="G30" s="29">
        <v>36.82</v>
      </c>
      <c r="H30" s="29">
        <v>46.02</v>
      </c>
      <c r="I30" s="29">
        <f t="shared" ref="I30:I32" si="5">H30*F30</f>
        <v>26297.3963616</v>
      </c>
      <c r="J30" s="61">
        <f>I30/$I$754</f>
        <v>9.6461370579561858E-3</v>
      </c>
      <c r="K30" s="6"/>
    </row>
    <row r="31" spans="1:11" s="30" customFormat="1" ht="25.15" customHeight="1">
      <c r="A31" s="23" t="s">
        <v>121</v>
      </c>
      <c r="B31" s="25" t="s">
        <v>1181</v>
      </c>
      <c r="C31" s="25" t="s">
        <v>1180</v>
      </c>
      <c r="D31" s="26" t="s">
        <v>118</v>
      </c>
      <c r="E31" s="27" t="s">
        <v>1185</v>
      </c>
      <c r="F31" s="28">
        <v>1932.6558469999998</v>
      </c>
      <c r="G31" s="29">
        <v>13.3</v>
      </c>
      <c r="H31" s="29">
        <v>16.62</v>
      </c>
      <c r="I31" s="29">
        <f t="shared" si="5"/>
        <v>32120.740177139996</v>
      </c>
      <c r="J31" s="61">
        <f>I31/$I$754</f>
        <v>1.1782195388898978E-2</v>
      </c>
      <c r="K31" s="6"/>
    </row>
    <row r="32" spans="1:11" s="30" customFormat="1" ht="25.15" customHeight="1">
      <c r="A32" s="23" t="s">
        <v>122</v>
      </c>
      <c r="B32" s="25" t="s">
        <v>1182</v>
      </c>
      <c r="C32" s="25" t="s">
        <v>1180</v>
      </c>
      <c r="D32" s="26" t="s">
        <v>120</v>
      </c>
      <c r="E32" s="27" t="s">
        <v>26</v>
      </c>
      <c r="F32" s="28">
        <v>35.705123</v>
      </c>
      <c r="G32" s="29">
        <v>565.74</v>
      </c>
      <c r="H32" s="29">
        <v>707.17</v>
      </c>
      <c r="I32" s="29">
        <f t="shared" si="5"/>
        <v>25249.591831909998</v>
      </c>
      <c r="J32" s="61">
        <f>I32/$I$754</f>
        <v>9.2617923127822528E-3</v>
      </c>
      <c r="K32" s="6"/>
    </row>
    <row r="33" spans="1:11" s="22" customFormat="1" ht="30" customHeight="1">
      <c r="A33" s="17" t="s">
        <v>123</v>
      </c>
      <c r="B33" s="18"/>
      <c r="C33" s="18"/>
      <c r="D33" s="19" t="s">
        <v>124</v>
      </c>
      <c r="E33" s="19"/>
      <c r="F33" s="18"/>
      <c r="G33" s="18"/>
      <c r="H33" s="18"/>
      <c r="I33" s="18"/>
      <c r="J33" s="63"/>
      <c r="K33" s="21"/>
    </row>
    <row r="34" spans="1:11" s="30" customFormat="1" ht="25.15" customHeight="1">
      <c r="A34" s="23" t="s">
        <v>125</v>
      </c>
      <c r="B34" s="25" t="s">
        <v>1281</v>
      </c>
      <c r="C34" s="25" t="s">
        <v>1207</v>
      </c>
      <c r="D34" s="26" t="s">
        <v>126</v>
      </c>
      <c r="E34" s="27" t="s">
        <v>25</v>
      </c>
      <c r="F34" s="28">
        <v>316.08999999999997</v>
      </c>
      <c r="G34" s="29">
        <v>137.30000000000001</v>
      </c>
      <c r="H34" s="29">
        <v>171.62</v>
      </c>
      <c r="I34" s="29">
        <f t="shared" ref="I34:I36" si="6">H34*F34</f>
        <v>54247.3658</v>
      </c>
      <c r="J34" s="61">
        <f>I34/$I$754</f>
        <v>1.9898453761148221E-2</v>
      </c>
      <c r="K34" s="6"/>
    </row>
    <row r="35" spans="1:11" s="30" customFormat="1" ht="34.9" customHeight="1">
      <c r="A35" s="23" t="s">
        <v>127</v>
      </c>
      <c r="B35" s="25" t="s">
        <v>1294</v>
      </c>
      <c r="C35" s="25" t="s">
        <v>1180</v>
      </c>
      <c r="D35" s="26" t="s">
        <v>1295</v>
      </c>
      <c r="E35" s="27" t="s">
        <v>1185</v>
      </c>
      <c r="F35" s="28">
        <v>1044.3499999999999</v>
      </c>
      <c r="G35" s="29">
        <v>12.93</v>
      </c>
      <c r="H35" s="29">
        <v>16.16</v>
      </c>
      <c r="I35" s="29">
        <f t="shared" si="6"/>
        <v>16876.696</v>
      </c>
      <c r="J35" s="61">
        <f>I35/$I$754</f>
        <v>6.1905338636176711E-3</v>
      </c>
      <c r="K35" s="6"/>
    </row>
    <row r="36" spans="1:11" s="30" customFormat="1" ht="25.15" customHeight="1">
      <c r="A36" s="23" t="s">
        <v>128</v>
      </c>
      <c r="B36" s="25" t="s">
        <v>1182</v>
      </c>
      <c r="C36" s="25" t="s">
        <v>1180</v>
      </c>
      <c r="D36" s="26" t="s">
        <v>120</v>
      </c>
      <c r="E36" s="27" t="s">
        <v>26</v>
      </c>
      <c r="F36" s="28">
        <v>14.62</v>
      </c>
      <c r="G36" s="29">
        <v>565.74</v>
      </c>
      <c r="H36" s="29">
        <v>707.17</v>
      </c>
      <c r="I36" s="29">
        <f t="shared" si="6"/>
        <v>10338.8254</v>
      </c>
      <c r="J36" s="61">
        <f>I36/$I$754</f>
        <v>3.7923802590702892E-3</v>
      </c>
      <c r="K36" s="6"/>
    </row>
    <row r="37" spans="1:11" s="22" customFormat="1" ht="30" customHeight="1">
      <c r="A37" s="17" t="s">
        <v>129</v>
      </c>
      <c r="B37" s="18"/>
      <c r="C37" s="18"/>
      <c r="D37" s="19" t="s">
        <v>130</v>
      </c>
      <c r="E37" s="19"/>
      <c r="F37" s="18"/>
      <c r="G37" s="18"/>
      <c r="H37" s="18"/>
      <c r="I37" s="18"/>
      <c r="J37" s="63"/>
      <c r="K37" s="21"/>
    </row>
    <row r="38" spans="1:11" s="30" customFormat="1" ht="49.9" customHeight="1">
      <c r="A38" s="23" t="s">
        <v>131</v>
      </c>
      <c r="B38" s="24">
        <v>9797</v>
      </c>
      <c r="C38" s="25" t="s">
        <v>1189</v>
      </c>
      <c r="D38" s="26" t="s">
        <v>1183</v>
      </c>
      <c r="E38" s="27" t="s">
        <v>25</v>
      </c>
      <c r="F38" s="28">
        <v>370.9</v>
      </c>
      <c r="G38" s="29">
        <v>122.67</v>
      </c>
      <c r="H38" s="29">
        <v>153.33000000000001</v>
      </c>
      <c r="I38" s="29">
        <f t="shared" ref="I38:I40" si="7">H38*F38</f>
        <v>56870.097000000002</v>
      </c>
      <c r="J38" s="61">
        <f>I38/$I$754</f>
        <v>2.0860496705381298E-2</v>
      </c>
      <c r="K38" s="6"/>
    </row>
    <row r="39" spans="1:11" s="30" customFormat="1" ht="25.15" customHeight="1">
      <c r="A39" s="23" t="s">
        <v>132</v>
      </c>
      <c r="B39" s="24" t="s">
        <v>1181</v>
      </c>
      <c r="C39" s="25" t="s">
        <v>1180</v>
      </c>
      <c r="D39" s="26" t="s">
        <v>1184</v>
      </c>
      <c r="E39" s="27" t="s">
        <v>1185</v>
      </c>
      <c r="F39" s="28">
        <v>6724.2</v>
      </c>
      <c r="G39" s="29">
        <v>13.3</v>
      </c>
      <c r="H39" s="29">
        <v>16.62</v>
      </c>
      <c r="I39" s="29">
        <f t="shared" si="7"/>
        <v>111756.204</v>
      </c>
      <c r="J39" s="61">
        <f>I39/$I$754</f>
        <v>4.0993246861314836E-2</v>
      </c>
      <c r="K39" s="6"/>
    </row>
    <row r="40" spans="1:11" s="30" customFormat="1" ht="49.9" customHeight="1">
      <c r="A40" s="23" t="s">
        <v>133</v>
      </c>
      <c r="B40" s="24">
        <v>96558</v>
      </c>
      <c r="C40" s="25" t="s">
        <v>1180</v>
      </c>
      <c r="D40" s="26" t="s">
        <v>1186</v>
      </c>
      <c r="E40" s="27" t="s">
        <v>26</v>
      </c>
      <c r="F40" s="28">
        <v>35.9</v>
      </c>
      <c r="G40" s="29">
        <v>876.82</v>
      </c>
      <c r="H40" s="29">
        <v>1096.02</v>
      </c>
      <c r="I40" s="29">
        <f t="shared" si="7"/>
        <v>39347.117999999995</v>
      </c>
      <c r="J40" s="61">
        <f>I40/$I$754</f>
        <v>1.443290004244672E-2</v>
      </c>
      <c r="K40" s="6"/>
    </row>
    <row r="41" spans="1:11" s="60" customFormat="1" ht="30" customHeight="1">
      <c r="A41" s="53"/>
      <c r="B41" s="54"/>
      <c r="C41" s="54"/>
      <c r="D41" s="55" t="s">
        <v>1621</v>
      </c>
      <c r="E41" s="56"/>
      <c r="F41" s="57"/>
      <c r="G41" s="54"/>
      <c r="H41" s="54"/>
      <c r="I41" s="58">
        <f>SUM(I26:I40)</f>
        <v>401504.47100505</v>
      </c>
      <c r="J41" s="62">
        <f>SUM(J26:J40)</f>
        <v>0.14727568856787263</v>
      </c>
      <c r="K41" s="59"/>
    </row>
    <row r="42" spans="1:11" s="22" customFormat="1" ht="30" customHeight="1">
      <c r="A42" s="17" t="s">
        <v>89</v>
      </c>
      <c r="B42" s="18"/>
      <c r="C42" s="18"/>
      <c r="D42" s="19" t="s">
        <v>134</v>
      </c>
      <c r="E42" s="19"/>
      <c r="F42" s="18"/>
      <c r="G42" s="18"/>
      <c r="H42" s="18"/>
      <c r="I42" s="18"/>
      <c r="J42" s="63"/>
      <c r="K42" s="21"/>
    </row>
    <row r="43" spans="1:11" s="22" customFormat="1" ht="30" customHeight="1">
      <c r="A43" s="17" t="s">
        <v>135</v>
      </c>
      <c r="B43" s="18"/>
      <c r="C43" s="18"/>
      <c r="D43" s="19" t="s">
        <v>136</v>
      </c>
      <c r="E43" s="19"/>
      <c r="F43" s="18"/>
      <c r="G43" s="18"/>
      <c r="H43" s="18"/>
      <c r="I43" s="18"/>
      <c r="J43" s="63"/>
      <c r="K43" s="21"/>
    </row>
    <row r="44" spans="1:11" s="30" customFormat="1" ht="49.9" customHeight="1">
      <c r="A44" s="23" t="s">
        <v>93</v>
      </c>
      <c r="B44" s="24" t="s">
        <v>1296</v>
      </c>
      <c r="C44" s="25" t="s">
        <v>1180</v>
      </c>
      <c r="D44" s="26" t="s">
        <v>1297</v>
      </c>
      <c r="E44" s="27" t="s">
        <v>25</v>
      </c>
      <c r="F44" s="28">
        <v>0</v>
      </c>
      <c r="G44" s="29">
        <v>150.34</v>
      </c>
      <c r="H44" s="29">
        <v>187.92</v>
      </c>
      <c r="I44" s="29">
        <f t="shared" ref="I44:I51" si="8">H44*F44</f>
        <v>0</v>
      </c>
      <c r="J44" s="61">
        <f t="shared" ref="J44:J51" si="9">I44/$I$754</f>
        <v>0</v>
      </c>
      <c r="K44" s="6" t="e">
        <f>#REF!</f>
        <v>#REF!</v>
      </c>
    </row>
    <row r="45" spans="1:11" s="30" customFormat="1" ht="49.9" customHeight="1">
      <c r="A45" s="23" t="s">
        <v>94</v>
      </c>
      <c r="B45" s="24" t="s">
        <v>1296</v>
      </c>
      <c r="C45" s="25" t="s">
        <v>1180</v>
      </c>
      <c r="D45" s="26" t="s">
        <v>1297</v>
      </c>
      <c r="E45" s="27" t="s">
        <v>25</v>
      </c>
      <c r="F45" s="28">
        <v>306.93200000000002</v>
      </c>
      <c r="G45" s="29">
        <v>150.34</v>
      </c>
      <c r="H45" s="29">
        <v>187.92</v>
      </c>
      <c r="I45" s="29">
        <f t="shared" si="8"/>
        <v>57678.661439999996</v>
      </c>
      <c r="J45" s="61">
        <f t="shared" si="9"/>
        <v>2.1157085892431714E-2</v>
      </c>
      <c r="K45" s="6"/>
    </row>
    <row r="46" spans="1:11" s="30" customFormat="1" ht="34.9" customHeight="1">
      <c r="A46" s="23" t="s">
        <v>95</v>
      </c>
      <c r="B46" s="24" t="s">
        <v>1298</v>
      </c>
      <c r="C46" s="25" t="s">
        <v>1180</v>
      </c>
      <c r="D46" s="26" t="s">
        <v>1299</v>
      </c>
      <c r="E46" s="27" t="s">
        <v>1292</v>
      </c>
      <c r="F46" s="28">
        <v>130</v>
      </c>
      <c r="G46" s="29">
        <v>28.7</v>
      </c>
      <c r="H46" s="29">
        <v>35.869999999999997</v>
      </c>
      <c r="I46" s="29">
        <f t="shared" si="8"/>
        <v>4663.0999999999995</v>
      </c>
      <c r="J46" s="61">
        <f t="shared" si="9"/>
        <v>1.7104697779373142E-3</v>
      </c>
      <c r="K46" s="6"/>
    </row>
    <row r="47" spans="1:11" s="30" customFormat="1" ht="49.9" customHeight="1">
      <c r="A47" s="23" t="s">
        <v>137</v>
      </c>
      <c r="B47" s="25" t="s">
        <v>1193</v>
      </c>
      <c r="C47" s="25" t="s">
        <v>1180</v>
      </c>
      <c r="D47" s="26" t="s">
        <v>1194</v>
      </c>
      <c r="E47" s="27" t="s">
        <v>25</v>
      </c>
      <c r="F47" s="28">
        <v>27.15</v>
      </c>
      <c r="G47" s="29">
        <v>252.2</v>
      </c>
      <c r="H47" s="29">
        <v>315.25</v>
      </c>
      <c r="I47" s="29">
        <f t="shared" si="8"/>
        <v>8559.0375000000004</v>
      </c>
      <c r="J47" s="61">
        <f t="shared" si="9"/>
        <v>3.1395369972726612E-3</v>
      </c>
      <c r="K47" s="6"/>
    </row>
    <row r="48" spans="1:11" s="30" customFormat="1" ht="34.9" customHeight="1">
      <c r="A48" s="23" t="s">
        <v>138</v>
      </c>
      <c r="B48" s="25" t="s">
        <v>1188</v>
      </c>
      <c r="C48" s="25" t="s">
        <v>1189</v>
      </c>
      <c r="D48" s="26" t="s">
        <v>1190</v>
      </c>
      <c r="E48" s="27" t="s">
        <v>25</v>
      </c>
      <c r="F48" s="28">
        <v>45.99</v>
      </c>
      <c r="G48" s="29">
        <v>130</v>
      </c>
      <c r="H48" s="29">
        <v>162.5</v>
      </c>
      <c r="I48" s="29">
        <f t="shared" si="8"/>
        <v>7473.375</v>
      </c>
      <c r="J48" s="61">
        <f t="shared" si="9"/>
        <v>2.7413055857031326E-3</v>
      </c>
      <c r="K48" s="6"/>
    </row>
    <row r="49" spans="1:12" s="30" customFormat="1" ht="49.9" customHeight="1">
      <c r="A49" s="23" t="s">
        <v>139</v>
      </c>
      <c r="B49" s="24" t="s">
        <v>1191</v>
      </c>
      <c r="C49" s="25" t="s">
        <v>1180</v>
      </c>
      <c r="D49" s="26" t="s">
        <v>1192</v>
      </c>
      <c r="E49" s="27" t="s">
        <v>25</v>
      </c>
      <c r="F49" s="28">
        <v>52.74</v>
      </c>
      <c r="G49" s="29">
        <v>963.18</v>
      </c>
      <c r="H49" s="29">
        <v>1203.97</v>
      </c>
      <c r="I49" s="29">
        <f t="shared" si="8"/>
        <v>63497.377800000002</v>
      </c>
      <c r="J49" s="61">
        <f t="shared" si="9"/>
        <v>2.3291446828326168E-2</v>
      </c>
      <c r="K49" s="6"/>
    </row>
    <row r="50" spans="1:12" s="30" customFormat="1" ht="34.9" customHeight="1">
      <c r="A50" s="23" t="s">
        <v>140</v>
      </c>
      <c r="B50" s="24" t="s">
        <v>1300</v>
      </c>
      <c r="C50" s="25" t="s">
        <v>1180</v>
      </c>
      <c r="D50" s="26" t="s">
        <v>1301</v>
      </c>
      <c r="E50" s="27" t="s">
        <v>1292</v>
      </c>
      <c r="F50" s="28">
        <v>0</v>
      </c>
      <c r="G50" s="29">
        <v>68.37</v>
      </c>
      <c r="H50" s="29">
        <v>85.46</v>
      </c>
      <c r="I50" s="29">
        <f t="shared" si="8"/>
        <v>0</v>
      </c>
      <c r="J50" s="61">
        <f t="shared" si="9"/>
        <v>0</v>
      </c>
      <c r="K50" s="6"/>
    </row>
    <row r="51" spans="1:12" s="30" customFormat="1" ht="34.9" customHeight="1">
      <c r="A51" s="23" t="s">
        <v>141</v>
      </c>
      <c r="B51" s="24" t="s">
        <v>1300</v>
      </c>
      <c r="C51" s="25" t="s">
        <v>1180</v>
      </c>
      <c r="D51" s="26" t="s">
        <v>1301</v>
      </c>
      <c r="E51" s="27" t="s">
        <v>1292</v>
      </c>
      <c r="F51" s="28">
        <v>40.239919999999991</v>
      </c>
      <c r="G51" s="29">
        <v>68.37</v>
      </c>
      <c r="H51" s="29">
        <v>85.46</v>
      </c>
      <c r="I51" s="29">
        <f t="shared" si="8"/>
        <v>3438.9035631999991</v>
      </c>
      <c r="J51" s="61">
        <f t="shared" si="9"/>
        <v>1.2614227904386656E-3</v>
      </c>
      <c r="K51" s="6"/>
    </row>
    <row r="52" spans="1:12" s="60" customFormat="1" ht="30" customHeight="1">
      <c r="A52" s="53"/>
      <c r="B52" s="54"/>
      <c r="C52" s="54"/>
      <c r="D52" s="55" t="s">
        <v>1621</v>
      </c>
      <c r="E52" s="56"/>
      <c r="F52" s="57"/>
      <c r="G52" s="54"/>
      <c r="H52" s="54"/>
      <c r="I52" s="58">
        <f>SUM(I44:I51)</f>
        <v>145310.4553032</v>
      </c>
      <c r="J52" s="62">
        <f>SUM(J44:J51)</f>
        <v>5.3301267872109655E-2</v>
      </c>
      <c r="K52" s="59"/>
    </row>
    <row r="53" spans="1:12" s="22" customFormat="1" ht="30" customHeight="1">
      <c r="A53" s="17" t="s">
        <v>7</v>
      </c>
      <c r="B53" s="18"/>
      <c r="C53" s="18"/>
      <c r="D53" s="19" t="s">
        <v>142</v>
      </c>
      <c r="E53" s="19"/>
      <c r="F53" s="18"/>
      <c r="G53" s="18"/>
      <c r="H53" s="18"/>
      <c r="I53" s="18"/>
      <c r="J53" s="63"/>
      <c r="K53" s="21"/>
    </row>
    <row r="54" spans="1:12" s="22" customFormat="1" ht="30" customHeight="1">
      <c r="A54" s="17" t="s">
        <v>34</v>
      </c>
      <c r="B54" s="18"/>
      <c r="C54" s="18"/>
      <c r="D54" s="19" t="s">
        <v>143</v>
      </c>
      <c r="E54" s="19"/>
      <c r="F54" s="18"/>
      <c r="G54" s="18"/>
      <c r="H54" s="18"/>
      <c r="I54" s="18"/>
      <c r="J54" s="63"/>
      <c r="K54" s="21"/>
    </row>
    <row r="55" spans="1:12" s="30" customFormat="1" ht="25.15" customHeight="1">
      <c r="A55" s="23" t="s">
        <v>35</v>
      </c>
      <c r="B55" s="25" t="s">
        <v>1195</v>
      </c>
      <c r="C55" s="25" t="s">
        <v>1180</v>
      </c>
      <c r="D55" s="26" t="s">
        <v>144</v>
      </c>
      <c r="E55" s="27" t="s">
        <v>1302</v>
      </c>
      <c r="F55" s="28">
        <v>15</v>
      </c>
      <c r="G55" s="29">
        <v>985.01</v>
      </c>
      <c r="H55" s="29">
        <v>1231.26</v>
      </c>
      <c r="I55" s="29">
        <f t="shared" ref="I55:I61" si="10">H55*F55</f>
        <v>18468.900000000001</v>
      </c>
      <c r="J55" s="61">
        <f t="shared" ref="J55:J61" si="11">I55/$I$754</f>
        <v>6.774569552818183E-3</v>
      </c>
      <c r="K55" s="6"/>
      <c r="L55" s="30">
        <v>14</v>
      </c>
    </row>
    <row r="56" spans="1:12" s="30" customFormat="1" ht="25.15" customHeight="1">
      <c r="A56" s="23" t="s">
        <v>36</v>
      </c>
      <c r="B56" s="25" t="s">
        <v>1196</v>
      </c>
      <c r="C56" s="25" t="s">
        <v>1180</v>
      </c>
      <c r="D56" s="26" t="s">
        <v>145</v>
      </c>
      <c r="E56" s="27" t="s">
        <v>1302</v>
      </c>
      <c r="F56" s="28">
        <v>4</v>
      </c>
      <c r="G56" s="29">
        <v>863.6</v>
      </c>
      <c r="H56" s="29">
        <v>1079.5</v>
      </c>
      <c r="I56" s="29">
        <f t="shared" si="10"/>
        <v>4318</v>
      </c>
      <c r="J56" s="61">
        <f t="shared" si="11"/>
        <v>1.5838837899966383E-3</v>
      </c>
      <c r="K56" s="6"/>
      <c r="L56" s="30">
        <v>4</v>
      </c>
    </row>
    <row r="57" spans="1:12" s="30" customFormat="1" ht="25.15" customHeight="1">
      <c r="A57" s="23" t="s">
        <v>37</v>
      </c>
      <c r="B57" s="25" t="s">
        <v>1197</v>
      </c>
      <c r="C57" s="25" t="s">
        <v>1189</v>
      </c>
      <c r="D57" s="26" t="s">
        <v>146</v>
      </c>
      <c r="E57" s="27" t="s">
        <v>96</v>
      </c>
      <c r="F57" s="28">
        <v>14</v>
      </c>
      <c r="G57" s="29">
        <v>903.55</v>
      </c>
      <c r="H57" s="29">
        <v>1129.43</v>
      </c>
      <c r="I57" s="29">
        <f t="shared" si="10"/>
        <v>15812.02</v>
      </c>
      <c r="J57" s="61">
        <f t="shared" si="11"/>
        <v>5.8000005014133037E-3</v>
      </c>
      <c r="K57" s="6"/>
      <c r="L57" s="30">
        <v>14</v>
      </c>
    </row>
    <row r="58" spans="1:12" s="30" customFormat="1" ht="25.15" customHeight="1">
      <c r="A58" s="23" t="s">
        <v>38</v>
      </c>
      <c r="B58" s="25" t="s">
        <v>1198</v>
      </c>
      <c r="C58" s="25" t="s">
        <v>1189</v>
      </c>
      <c r="D58" s="26" t="s">
        <v>147</v>
      </c>
      <c r="E58" s="27" t="s">
        <v>96</v>
      </c>
      <c r="F58" s="28">
        <v>6</v>
      </c>
      <c r="G58" s="29">
        <v>234.99</v>
      </c>
      <c r="H58" s="29">
        <v>293.73</v>
      </c>
      <c r="I58" s="29">
        <f t="shared" si="10"/>
        <v>1762.38</v>
      </c>
      <c r="J58" s="61">
        <f t="shared" si="11"/>
        <v>6.4645787721497809E-4</v>
      </c>
      <c r="K58" s="6"/>
      <c r="L58" s="30">
        <v>6</v>
      </c>
    </row>
    <row r="59" spans="1:12" s="30" customFormat="1" ht="25.15" customHeight="1">
      <c r="A59" s="23" t="s">
        <v>39</v>
      </c>
      <c r="B59" s="25" t="s">
        <v>1199</v>
      </c>
      <c r="C59" s="25" t="s">
        <v>1180</v>
      </c>
      <c r="D59" s="26" t="s">
        <v>148</v>
      </c>
      <c r="E59" s="27" t="s">
        <v>1302</v>
      </c>
      <c r="F59" s="28">
        <v>4</v>
      </c>
      <c r="G59" s="29">
        <v>850.12</v>
      </c>
      <c r="H59" s="29">
        <v>1062.6500000000001</v>
      </c>
      <c r="I59" s="29">
        <f t="shared" si="10"/>
        <v>4250.6000000000004</v>
      </c>
      <c r="J59" s="61">
        <f t="shared" si="11"/>
        <v>1.559160823936941E-3</v>
      </c>
      <c r="K59" s="6"/>
      <c r="L59" s="30">
        <v>4</v>
      </c>
    </row>
    <row r="60" spans="1:12" s="30" customFormat="1" ht="25.15" customHeight="1">
      <c r="A60" s="23" t="s">
        <v>149</v>
      </c>
      <c r="B60" s="25" t="s">
        <v>1200</v>
      </c>
      <c r="C60" s="25" t="s">
        <v>1189</v>
      </c>
      <c r="D60" s="26" t="s">
        <v>150</v>
      </c>
      <c r="E60" s="27" t="s">
        <v>96</v>
      </c>
      <c r="F60" s="28">
        <v>18</v>
      </c>
      <c r="G60" s="29">
        <v>1034.6199999999999</v>
      </c>
      <c r="H60" s="29">
        <v>1293.27</v>
      </c>
      <c r="I60" s="29">
        <f t="shared" si="10"/>
        <v>23278.86</v>
      </c>
      <c r="J60" s="61">
        <f t="shared" si="11"/>
        <v>8.5389089864754842E-3</v>
      </c>
      <c r="K60" s="6"/>
      <c r="L60" s="30">
        <v>18</v>
      </c>
    </row>
    <row r="61" spans="1:12" s="30" customFormat="1" ht="25.15" customHeight="1">
      <c r="A61" s="23" t="s">
        <v>151</v>
      </c>
      <c r="B61" s="25" t="s">
        <v>1201</v>
      </c>
      <c r="C61" s="25" t="s">
        <v>1180</v>
      </c>
      <c r="D61" s="26" t="s">
        <v>152</v>
      </c>
      <c r="E61" s="27" t="s">
        <v>1302</v>
      </c>
      <c r="F61" s="28">
        <v>6</v>
      </c>
      <c r="G61" s="29">
        <v>910.54</v>
      </c>
      <c r="H61" s="29">
        <v>1138.17</v>
      </c>
      <c r="I61" s="29">
        <f t="shared" si="10"/>
        <v>6829.02</v>
      </c>
      <c r="J61" s="61">
        <f t="shared" si="11"/>
        <v>2.5049499952669854E-3</v>
      </c>
      <c r="K61" s="6"/>
      <c r="L61" s="30">
        <v>6</v>
      </c>
    </row>
    <row r="62" spans="1:12" s="22" customFormat="1" ht="30" customHeight="1">
      <c r="A62" s="17" t="s">
        <v>40</v>
      </c>
      <c r="B62" s="18"/>
      <c r="C62" s="18"/>
      <c r="D62" s="19" t="s">
        <v>153</v>
      </c>
      <c r="E62" s="19"/>
      <c r="F62" s="18"/>
      <c r="G62" s="18"/>
      <c r="H62" s="18"/>
      <c r="I62" s="18"/>
      <c r="J62" s="63"/>
      <c r="K62" s="21"/>
    </row>
    <row r="63" spans="1:12" s="30" customFormat="1" ht="25.15" customHeight="1">
      <c r="A63" s="23" t="s">
        <v>41</v>
      </c>
      <c r="B63" s="25" t="s">
        <v>1202</v>
      </c>
      <c r="C63" s="25" t="s">
        <v>1189</v>
      </c>
      <c r="D63" s="26" t="s">
        <v>154</v>
      </c>
      <c r="E63" s="27" t="s">
        <v>25</v>
      </c>
      <c r="F63" s="28">
        <v>1.28</v>
      </c>
      <c r="G63" s="29">
        <v>549.21</v>
      </c>
      <c r="H63" s="29">
        <v>686.51</v>
      </c>
      <c r="I63" s="29">
        <f t="shared" ref="I63" si="12">H63*F63</f>
        <v>878.7328</v>
      </c>
      <c r="J63" s="61">
        <f>I63/$I$754</f>
        <v>3.2232761409410789E-4</v>
      </c>
      <c r="K63" s="6"/>
      <c r="L63" s="30">
        <v>1.28</v>
      </c>
    </row>
    <row r="64" spans="1:12" s="22" customFormat="1" ht="30" customHeight="1">
      <c r="A64" s="17" t="s">
        <v>42</v>
      </c>
      <c r="B64" s="18"/>
      <c r="C64" s="18"/>
      <c r="D64" s="19" t="s">
        <v>1303</v>
      </c>
      <c r="E64" s="19"/>
      <c r="F64" s="18"/>
      <c r="G64" s="18"/>
      <c r="H64" s="18"/>
      <c r="I64" s="18"/>
      <c r="J64" s="63"/>
      <c r="K64" s="21"/>
    </row>
    <row r="65" spans="1:12" s="30" customFormat="1" ht="25.15" customHeight="1">
      <c r="A65" s="23" t="s">
        <v>43</v>
      </c>
      <c r="B65" s="25" t="s">
        <v>1203</v>
      </c>
      <c r="C65" s="25" t="s">
        <v>1180</v>
      </c>
      <c r="D65" s="26" t="s">
        <v>1304</v>
      </c>
      <c r="E65" s="27" t="s">
        <v>25</v>
      </c>
      <c r="F65" s="28">
        <v>0</v>
      </c>
      <c r="G65" s="29">
        <v>743.16</v>
      </c>
      <c r="H65" s="29">
        <v>928.95</v>
      </c>
      <c r="I65" s="29">
        <f t="shared" ref="I65:I85" si="13">H65*F65</f>
        <v>0</v>
      </c>
      <c r="J65" s="61">
        <f t="shared" ref="J65:J85" si="14">I65/$I$754</f>
        <v>0</v>
      </c>
      <c r="K65" s="6"/>
      <c r="L65" s="30">
        <v>2.16</v>
      </c>
    </row>
    <row r="66" spans="1:12" s="30" customFormat="1" ht="25.15" customHeight="1">
      <c r="A66" s="23" t="s">
        <v>44</v>
      </c>
      <c r="B66" s="25" t="s">
        <v>1203</v>
      </c>
      <c r="C66" s="25" t="s">
        <v>1180</v>
      </c>
      <c r="D66" s="26" t="s">
        <v>155</v>
      </c>
      <c r="E66" s="27" t="s">
        <v>25</v>
      </c>
      <c r="F66" s="28">
        <v>0</v>
      </c>
      <c r="G66" s="29">
        <v>743.16</v>
      </c>
      <c r="H66" s="29">
        <v>928.95</v>
      </c>
      <c r="I66" s="29">
        <f t="shared" si="13"/>
        <v>0</v>
      </c>
      <c r="J66" s="61">
        <f t="shared" si="14"/>
        <v>0</v>
      </c>
      <c r="K66" s="6"/>
      <c r="L66" s="30">
        <v>8.1</v>
      </c>
    </row>
    <row r="67" spans="1:12" s="30" customFormat="1" ht="25.15" customHeight="1">
      <c r="A67" s="23" t="s">
        <v>45</v>
      </c>
      <c r="B67" s="25" t="s">
        <v>1203</v>
      </c>
      <c r="C67" s="25" t="s">
        <v>1180</v>
      </c>
      <c r="D67" s="26" t="s">
        <v>156</v>
      </c>
      <c r="E67" s="27" t="s">
        <v>25</v>
      </c>
      <c r="F67" s="28">
        <v>0</v>
      </c>
      <c r="G67" s="29">
        <v>743.16</v>
      </c>
      <c r="H67" s="29">
        <v>928.95</v>
      </c>
      <c r="I67" s="29">
        <f t="shared" si="13"/>
        <v>0</v>
      </c>
      <c r="J67" s="61">
        <f t="shared" si="14"/>
        <v>0</v>
      </c>
      <c r="K67" s="6"/>
      <c r="L67" s="30">
        <v>0.54</v>
      </c>
    </row>
    <row r="68" spans="1:12" s="30" customFormat="1" ht="25.15" customHeight="1">
      <c r="A68" s="23" t="s">
        <v>157</v>
      </c>
      <c r="B68" s="25" t="s">
        <v>1203</v>
      </c>
      <c r="C68" s="25" t="s">
        <v>1180</v>
      </c>
      <c r="D68" s="26" t="s">
        <v>158</v>
      </c>
      <c r="E68" s="27" t="s">
        <v>25</v>
      </c>
      <c r="F68" s="28">
        <v>0</v>
      </c>
      <c r="G68" s="29">
        <v>743.16</v>
      </c>
      <c r="H68" s="29">
        <v>928.95</v>
      </c>
      <c r="I68" s="29">
        <f t="shared" si="13"/>
        <v>0</v>
      </c>
      <c r="J68" s="61">
        <f t="shared" si="14"/>
        <v>0</v>
      </c>
      <c r="K68" s="6"/>
      <c r="L68" s="30">
        <v>6.3</v>
      </c>
    </row>
    <row r="69" spans="1:12" s="30" customFormat="1" ht="25.15" customHeight="1">
      <c r="A69" s="23" t="s">
        <v>159</v>
      </c>
      <c r="B69" s="25" t="s">
        <v>1203</v>
      </c>
      <c r="C69" s="25" t="s">
        <v>1180</v>
      </c>
      <c r="D69" s="26" t="s">
        <v>160</v>
      </c>
      <c r="E69" s="27" t="s">
        <v>25</v>
      </c>
      <c r="F69" s="28">
        <v>10.08</v>
      </c>
      <c r="G69" s="29">
        <v>743.16</v>
      </c>
      <c r="H69" s="29">
        <v>928.95</v>
      </c>
      <c r="I69" s="29">
        <f t="shared" si="13"/>
        <v>9363.8160000000007</v>
      </c>
      <c r="J69" s="61">
        <f t="shared" si="14"/>
        <v>3.4347374652411214E-3</v>
      </c>
      <c r="K69" s="6"/>
      <c r="L69" s="30">
        <v>10.08</v>
      </c>
    </row>
    <row r="70" spans="1:12" s="30" customFormat="1" ht="25.15" customHeight="1">
      <c r="A70" s="23" t="s">
        <v>161</v>
      </c>
      <c r="B70" s="25" t="s">
        <v>1203</v>
      </c>
      <c r="C70" s="25" t="s">
        <v>1180</v>
      </c>
      <c r="D70" s="26" t="s">
        <v>162</v>
      </c>
      <c r="E70" s="27" t="s">
        <v>25</v>
      </c>
      <c r="F70" s="28">
        <v>1.44</v>
      </c>
      <c r="G70" s="29">
        <v>743.16</v>
      </c>
      <c r="H70" s="29">
        <v>928.95</v>
      </c>
      <c r="I70" s="29">
        <f t="shared" si="13"/>
        <v>1337.6880000000001</v>
      </c>
      <c r="J70" s="61">
        <f t="shared" si="14"/>
        <v>4.9067678074873162E-4</v>
      </c>
      <c r="K70" s="6"/>
      <c r="L70" s="30">
        <v>1.44</v>
      </c>
    </row>
    <row r="71" spans="1:12" s="30" customFormat="1" ht="25.15" customHeight="1">
      <c r="A71" s="23" t="s">
        <v>163</v>
      </c>
      <c r="B71" s="25" t="s">
        <v>1203</v>
      </c>
      <c r="C71" s="25" t="s">
        <v>1180</v>
      </c>
      <c r="D71" s="26" t="s">
        <v>164</v>
      </c>
      <c r="E71" s="27" t="s">
        <v>25</v>
      </c>
      <c r="F71" s="28">
        <v>1.44</v>
      </c>
      <c r="G71" s="29">
        <v>743.16</v>
      </c>
      <c r="H71" s="29">
        <v>928.95</v>
      </c>
      <c r="I71" s="29">
        <f t="shared" si="13"/>
        <v>1337.6880000000001</v>
      </c>
      <c r="J71" s="61">
        <f t="shared" si="14"/>
        <v>4.9067678074873162E-4</v>
      </c>
      <c r="K71" s="6"/>
      <c r="L71" s="30">
        <v>1.44</v>
      </c>
    </row>
    <row r="72" spans="1:12" s="30" customFormat="1" ht="25.15" customHeight="1">
      <c r="A72" s="23" t="s">
        <v>165</v>
      </c>
      <c r="B72" s="25" t="s">
        <v>1203</v>
      </c>
      <c r="C72" s="25" t="s">
        <v>1180</v>
      </c>
      <c r="D72" s="26" t="s">
        <v>166</v>
      </c>
      <c r="E72" s="27" t="s">
        <v>25</v>
      </c>
      <c r="F72" s="28">
        <v>1.8</v>
      </c>
      <c r="G72" s="29">
        <v>743.16</v>
      </c>
      <c r="H72" s="29">
        <v>928.95</v>
      </c>
      <c r="I72" s="29">
        <f t="shared" si="13"/>
        <v>1672.1100000000001</v>
      </c>
      <c r="J72" s="61">
        <f t="shared" si="14"/>
        <v>6.133459759359145E-4</v>
      </c>
      <c r="K72" s="6"/>
      <c r="L72" s="30">
        <v>1.8</v>
      </c>
    </row>
    <row r="73" spans="1:12" s="30" customFormat="1" ht="25.15" customHeight="1">
      <c r="A73" s="23" t="s">
        <v>167</v>
      </c>
      <c r="B73" s="25" t="s">
        <v>1203</v>
      </c>
      <c r="C73" s="25" t="s">
        <v>1180</v>
      </c>
      <c r="D73" s="26" t="s">
        <v>168</v>
      </c>
      <c r="E73" s="27" t="s">
        <v>25</v>
      </c>
      <c r="F73" s="28">
        <v>3.5</v>
      </c>
      <c r="G73" s="29">
        <v>743.16</v>
      </c>
      <c r="H73" s="29">
        <v>928.95</v>
      </c>
      <c r="I73" s="29">
        <f t="shared" si="13"/>
        <v>3251.3250000000003</v>
      </c>
      <c r="J73" s="61">
        <f t="shared" si="14"/>
        <v>1.1926171754309449E-3</v>
      </c>
      <c r="K73" s="6"/>
      <c r="L73" s="30">
        <v>3.5</v>
      </c>
    </row>
    <row r="74" spans="1:12" s="30" customFormat="1" ht="70.150000000000006" customHeight="1">
      <c r="A74" s="23" t="s">
        <v>169</v>
      </c>
      <c r="B74" s="25" t="s">
        <v>1305</v>
      </c>
      <c r="C74" s="25" t="s">
        <v>1180</v>
      </c>
      <c r="D74" s="26" t="s">
        <v>1306</v>
      </c>
      <c r="E74" s="27" t="s">
        <v>25</v>
      </c>
      <c r="F74" s="28">
        <v>0.72</v>
      </c>
      <c r="G74" s="29">
        <v>355.84</v>
      </c>
      <c r="H74" s="29">
        <v>444.8</v>
      </c>
      <c r="I74" s="29">
        <f t="shared" si="13"/>
        <v>320.25599999999997</v>
      </c>
      <c r="J74" s="61">
        <f t="shared" si="14"/>
        <v>1.1747297059962097E-4</v>
      </c>
      <c r="K74" s="6"/>
      <c r="L74" s="30">
        <v>0.72</v>
      </c>
    </row>
    <row r="75" spans="1:12" s="30" customFormat="1" ht="70.150000000000006" customHeight="1">
      <c r="A75" s="23" t="s">
        <v>170</v>
      </c>
      <c r="B75" s="25" t="s">
        <v>1305</v>
      </c>
      <c r="C75" s="25" t="s">
        <v>1180</v>
      </c>
      <c r="D75" s="26" t="s">
        <v>1306</v>
      </c>
      <c r="E75" s="27" t="s">
        <v>25</v>
      </c>
      <c r="F75" s="28">
        <v>1.8</v>
      </c>
      <c r="G75" s="29">
        <v>355.84</v>
      </c>
      <c r="H75" s="29">
        <v>444.8</v>
      </c>
      <c r="I75" s="29">
        <f t="shared" si="13"/>
        <v>800.64</v>
      </c>
      <c r="J75" s="61">
        <f t="shared" si="14"/>
        <v>2.9368242649905241E-4</v>
      </c>
      <c r="K75" s="6"/>
      <c r="L75" s="30">
        <v>1.8</v>
      </c>
    </row>
    <row r="76" spans="1:12" s="30" customFormat="1" ht="70.150000000000006" customHeight="1">
      <c r="A76" s="23" t="s">
        <v>171</v>
      </c>
      <c r="B76" s="25" t="s">
        <v>1305</v>
      </c>
      <c r="C76" s="25" t="s">
        <v>1180</v>
      </c>
      <c r="D76" s="26" t="s">
        <v>1306</v>
      </c>
      <c r="E76" s="27" t="s">
        <v>25</v>
      </c>
      <c r="F76" s="28">
        <v>2.16</v>
      </c>
      <c r="G76" s="29">
        <v>355.84</v>
      </c>
      <c r="H76" s="29">
        <v>444.8</v>
      </c>
      <c r="I76" s="29">
        <f t="shared" si="13"/>
        <v>960.76800000000014</v>
      </c>
      <c r="J76" s="61">
        <f t="shared" si="14"/>
        <v>3.5241891179886299E-4</v>
      </c>
      <c r="K76" s="6"/>
      <c r="L76" s="30">
        <v>2.16</v>
      </c>
    </row>
    <row r="77" spans="1:12" s="30" customFormat="1" ht="70.150000000000006" customHeight="1">
      <c r="A77" s="23" t="s">
        <v>172</v>
      </c>
      <c r="B77" s="25" t="s">
        <v>1305</v>
      </c>
      <c r="C77" s="25" t="s">
        <v>1180</v>
      </c>
      <c r="D77" s="26" t="s">
        <v>1306</v>
      </c>
      <c r="E77" s="27" t="s">
        <v>25</v>
      </c>
      <c r="F77" s="28">
        <v>1.62</v>
      </c>
      <c r="G77" s="29">
        <v>355.84</v>
      </c>
      <c r="H77" s="29">
        <v>444.8</v>
      </c>
      <c r="I77" s="29">
        <f t="shared" si="13"/>
        <v>720.57600000000002</v>
      </c>
      <c r="J77" s="61">
        <f t="shared" si="14"/>
        <v>2.643141838491472E-4</v>
      </c>
      <c r="K77" s="6"/>
      <c r="L77" s="30">
        <v>1.62</v>
      </c>
    </row>
    <row r="78" spans="1:12" s="30" customFormat="1" ht="70.150000000000006" customHeight="1">
      <c r="A78" s="23" t="s">
        <v>173</v>
      </c>
      <c r="B78" s="25" t="s">
        <v>1305</v>
      </c>
      <c r="C78" s="25" t="s">
        <v>1180</v>
      </c>
      <c r="D78" s="26" t="s">
        <v>1306</v>
      </c>
      <c r="E78" s="27" t="s">
        <v>25</v>
      </c>
      <c r="F78" s="28">
        <v>2.16</v>
      </c>
      <c r="G78" s="29">
        <v>355.84</v>
      </c>
      <c r="H78" s="29">
        <v>444.8</v>
      </c>
      <c r="I78" s="29">
        <f t="shared" si="13"/>
        <v>960.76800000000014</v>
      </c>
      <c r="J78" s="61">
        <f t="shared" si="14"/>
        <v>3.5241891179886299E-4</v>
      </c>
      <c r="K78" s="6"/>
      <c r="L78" s="30">
        <v>2.16</v>
      </c>
    </row>
    <row r="79" spans="1:12" s="30" customFormat="1" ht="70.150000000000006" customHeight="1">
      <c r="A79" s="23" t="s">
        <v>174</v>
      </c>
      <c r="B79" s="25" t="s">
        <v>1305</v>
      </c>
      <c r="C79" s="25" t="s">
        <v>1180</v>
      </c>
      <c r="D79" s="26" t="s">
        <v>1306</v>
      </c>
      <c r="E79" s="27" t="s">
        <v>25</v>
      </c>
      <c r="F79" s="28">
        <v>5.76</v>
      </c>
      <c r="G79" s="29">
        <v>355.84</v>
      </c>
      <c r="H79" s="29">
        <v>444.8</v>
      </c>
      <c r="I79" s="29">
        <f t="shared" si="13"/>
        <v>2562.0479999999998</v>
      </c>
      <c r="J79" s="61">
        <f t="shared" si="14"/>
        <v>9.3978376479696775E-4</v>
      </c>
      <c r="K79" s="6"/>
      <c r="L79" s="30">
        <v>5.76</v>
      </c>
    </row>
    <row r="80" spans="1:12" s="30" customFormat="1" ht="70.150000000000006" customHeight="1">
      <c r="A80" s="23" t="s">
        <v>175</v>
      </c>
      <c r="B80" s="25" t="s">
        <v>1305</v>
      </c>
      <c r="C80" s="25" t="s">
        <v>1180</v>
      </c>
      <c r="D80" s="26" t="s">
        <v>1306</v>
      </c>
      <c r="E80" s="27" t="s">
        <v>25</v>
      </c>
      <c r="F80" s="28">
        <v>7.2</v>
      </c>
      <c r="G80" s="29">
        <v>355.84</v>
      </c>
      <c r="H80" s="29">
        <v>444.8</v>
      </c>
      <c r="I80" s="29">
        <f t="shared" si="13"/>
        <v>3202.56</v>
      </c>
      <c r="J80" s="61">
        <f t="shared" si="14"/>
        <v>1.1747297059962096E-3</v>
      </c>
      <c r="K80" s="6"/>
      <c r="L80" s="30">
        <v>7.2</v>
      </c>
    </row>
    <row r="81" spans="1:12" s="30" customFormat="1" ht="70.150000000000006" customHeight="1">
      <c r="A81" s="23" t="s">
        <v>176</v>
      </c>
      <c r="B81" s="25" t="s">
        <v>1305</v>
      </c>
      <c r="C81" s="25" t="s">
        <v>1180</v>
      </c>
      <c r="D81" s="26" t="s">
        <v>1306</v>
      </c>
      <c r="E81" s="27" t="s">
        <v>25</v>
      </c>
      <c r="F81" s="28">
        <v>13.8</v>
      </c>
      <c r="G81" s="29">
        <v>355.84</v>
      </c>
      <c r="H81" s="29">
        <v>444.8</v>
      </c>
      <c r="I81" s="29">
        <f t="shared" si="13"/>
        <v>6138.2400000000007</v>
      </c>
      <c r="J81" s="61">
        <f t="shared" si="14"/>
        <v>2.2515652698260691E-3</v>
      </c>
      <c r="K81" s="6"/>
      <c r="L81" s="30">
        <v>13.8</v>
      </c>
    </row>
    <row r="82" spans="1:12" s="30" customFormat="1" ht="70.150000000000006" customHeight="1">
      <c r="A82" s="23" t="s">
        <v>177</v>
      </c>
      <c r="B82" s="25" t="s">
        <v>1305</v>
      </c>
      <c r="C82" s="25" t="s">
        <v>1180</v>
      </c>
      <c r="D82" s="26" t="s">
        <v>1306</v>
      </c>
      <c r="E82" s="27" t="s">
        <v>25</v>
      </c>
      <c r="F82" s="28">
        <v>21.6</v>
      </c>
      <c r="G82" s="29">
        <v>355.84</v>
      </c>
      <c r="H82" s="29">
        <v>444.8</v>
      </c>
      <c r="I82" s="29">
        <f t="shared" si="13"/>
        <v>9607.68</v>
      </c>
      <c r="J82" s="61">
        <f t="shared" si="14"/>
        <v>3.5241891179886293E-3</v>
      </c>
      <c r="K82" s="6"/>
      <c r="L82" s="30">
        <v>21.6</v>
      </c>
    </row>
    <row r="83" spans="1:12" s="30" customFormat="1" ht="70.150000000000006" customHeight="1">
      <c r="A83" s="23" t="s">
        <v>178</v>
      </c>
      <c r="B83" s="25" t="s">
        <v>1305</v>
      </c>
      <c r="C83" s="25" t="s">
        <v>1180</v>
      </c>
      <c r="D83" s="26" t="s">
        <v>1306</v>
      </c>
      <c r="E83" s="27" t="s">
        <v>25</v>
      </c>
      <c r="F83" s="28">
        <v>23.04</v>
      </c>
      <c r="G83" s="29">
        <v>355.84</v>
      </c>
      <c r="H83" s="29">
        <v>444.8</v>
      </c>
      <c r="I83" s="29">
        <f t="shared" si="13"/>
        <v>10248.191999999999</v>
      </c>
      <c r="J83" s="61">
        <f t="shared" si="14"/>
        <v>3.759135059187871E-3</v>
      </c>
      <c r="K83" s="6"/>
      <c r="L83" s="30">
        <v>23.04</v>
      </c>
    </row>
    <row r="84" spans="1:12" s="30" customFormat="1" ht="25.15" customHeight="1">
      <c r="A84" s="23" t="s">
        <v>179</v>
      </c>
      <c r="B84" s="25" t="s">
        <v>1204</v>
      </c>
      <c r="C84" s="25" t="s">
        <v>1189</v>
      </c>
      <c r="D84" s="26" t="s">
        <v>180</v>
      </c>
      <c r="E84" s="27" t="s">
        <v>25</v>
      </c>
      <c r="F84" s="28">
        <v>10.26</v>
      </c>
      <c r="G84" s="29">
        <v>29.98</v>
      </c>
      <c r="H84" s="29">
        <v>37.47</v>
      </c>
      <c r="I84" s="29">
        <f t="shared" si="13"/>
        <v>384.44219999999996</v>
      </c>
      <c r="J84" s="61">
        <f t="shared" si="14"/>
        <v>1.4101708401358164E-4</v>
      </c>
      <c r="K84" s="6"/>
      <c r="L84" s="30">
        <v>10.26</v>
      </c>
    </row>
    <row r="85" spans="1:12" s="30" customFormat="1" ht="25.15" customHeight="1">
      <c r="A85" s="23" t="s">
        <v>181</v>
      </c>
      <c r="B85" s="25" t="s">
        <v>1205</v>
      </c>
      <c r="C85" s="25" t="s">
        <v>1189</v>
      </c>
      <c r="D85" s="26" t="s">
        <v>1307</v>
      </c>
      <c r="E85" s="27" t="s">
        <v>96</v>
      </c>
      <c r="F85" s="28">
        <v>9</v>
      </c>
      <c r="G85" s="29">
        <v>29.28</v>
      </c>
      <c r="H85" s="29">
        <v>36.6</v>
      </c>
      <c r="I85" s="29">
        <f t="shared" si="13"/>
        <v>329.40000000000003</v>
      </c>
      <c r="J85" s="61">
        <f t="shared" si="14"/>
        <v>1.2082707744902563E-4</v>
      </c>
      <c r="K85" s="6"/>
      <c r="L85" s="30">
        <v>9</v>
      </c>
    </row>
    <row r="86" spans="1:12" s="22" customFormat="1" ht="30" customHeight="1">
      <c r="A86" s="17" t="s">
        <v>46</v>
      </c>
      <c r="B86" s="18"/>
      <c r="C86" s="18"/>
      <c r="D86" s="19" t="s">
        <v>182</v>
      </c>
      <c r="E86" s="19"/>
      <c r="F86" s="18"/>
      <c r="G86" s="18"/>
      <c r="H86" s="18"/>
      <c r="I86" s="18"/>
      <c r="J86" s="63"/>
      <c r="K86" s="21"/>
    </row>
    <row r="87" spans="1:12" s="30" customFormat="1" ht="25.15" customHeight="1">
      <c r="A87" s="23" t="s">
        <v>47</v>
      </c>
      <c r="B87" s="25" t="s">
        <v>1206</v>
      </c>
      <c r="C87" s="25" t="s">
        <v>1207</v>
      </c>
      <c r="D87" s="26" t="s">
        <v>183</v>
      </c>
      <c r="E87" s="27" t="s">
        <v>25</v>
      </c>
      <c r="F87" s="28">
        <v>4.95</v>
      </c>
      <c r="G87" s="29">
        <v>215.75</v>
      </c>
      <c r="H87" s="29">
        <v>269.68</v>
      </c>
      <c r="I87" s="29">
        <f t="shared" ref="I87:I89" si="15">H87*F87</f>
        <v>1334.9160000000002</v>
      </c>
      <c r="J87" s="61">
        <f>I87/$I$754</f>
        <v>4.8965998457784919E-4</v>
      </c>
      <c r="K87" s="6"/>
      <c r="L87" s="30">
        <v>4.95</v>
      </c>
    </row>
    <row r="88" spans="1:12" s="30" customFormat="1" ht="25.15" customHeight="1">
      <c r="A88" s="23" t="s">
        <v>48</v>
      </c>
      <c r="B88" s="25" t="s">
        <v>1206</v>
      </c>
      <c r="C88" s="25" t="s">
        <v>1207</v>
      </c>
      <c r="D88" s="26" t="s">
        <v>184</v>
      </c>
      <c r="E88" s="27" t="s">
        <v>25</v>
      </c>
      <c r="F88" s="28">
        <v>1.8</v>
      </c>
      <c r="G88" s="29">
        <v>215.75</v>
      </c>
      <c r="H88" s="29">
        <v>269.68</v>
      </c>
      <c r="I88" s="29">
        <f t="shared" si="15"/>
        <v>485.42400000000004</v>
      </c>
      <c r="J88" s="61">
        <f>I88/$I$754</f>
        <v>1.7805817621012696E-4</v>
      </c>
      <c r="K88" s="6"/>
      <c r="L88" s="30">
        <v>1.8</v>
      </c>
    </row>
    <row r="89" spans="1:12" s="30" customFormat="1" ht="25.15" customHeight="1">
      <c r="A89" s="23" t="s">
        <v>49</v>
      </c>
      <c r="B89" s="25" t="s">
        <v>1206</v>
      </c>
      <c r="C89" s="25" t="s">
        <v>1207</v>
      </c>
      <c r="D89" s="26" t="s">
        <v>185</v>
      </c>
      <c r="E89" s="27" t="s">
        <v>25</v>
      </c>
      <c r="F89" s="28">
        <v>12.6</v>
      </c>
      <c r="G89" s="29">
        <v>215.75</v>
      </c>
      <c r="H89" s="29">
        <v>269.68</v>
      </c>
      <c r="I89" s="29">
        <f t="shared" si="15"/>
        <v>3397.9679999999998</v>
      </c>
      <c r="J89" s="61">
        <f>I89/$I$754</f>
        <v>1.2464072334708884E-3</v>
      </c>
      <c r="K89" s="6"/>
      <c r="L89" s="30">
        <v>12.6</v>
      </c>
    </row>
    <row r="90" spans="1:12" s="60" customFormat="1" ht="30" customHeight="1">
      <c r="A90" s="53"/>
      <c r="B90" s="54"/>
      <c r="C90" s="54"/>
      <c r="D90" s="55" t="s">
        <v>1621</v>
      </c>
      <c r="E90" s="56"/>
      <c r="F90" s="57"/>
      <c r="G90" s="54"/>
      <c r="H90" s="54"/>
      <c r="I90" s="58">
        <f>SUM(I54:I89)</f>
        <v>134015.01799999995</v>
      </c>
      <c r="J90" s="62">
        <f>SUM(J55:J89)</f>
        <v>4.9157993197384835E-2</v>
      </c>
      <c r="K90" s="59"/>
    </row>
    <row r="91" spans="1:12" s="22" customFormat="1" ht="30" customHeight="1">
      <c r="A91" s="17" t="s">
        <v>6</v>
      </c>
      <c r="B91" s="18"/>
      <c r="C91" s="18"/>
      <c r="D91" s="19" t="s">
        <v>31</v>
      </c>
      <c r="E91" s="19"/>
      <c r="F91" s="18"/>
      <c r="G91" s="18"/>
      <c r="H91" s="18"/>
      <c r="I91" s="18"/>
      <c r="J91" s="63"/>
      <c r="K91" s="21"/>
      <c r="L91" s="22">
        <v>2</v>
      </c>
    </row>
    <row r="92" spans="1:12" s="30" customFormat="1" ht="25.15" customHeight="1">
      <c r="A92" s="23" t="s">
        <v>50</v>
      </c>
      <c r="B92" s="24" t="s">
        <v>1308</v>
      </c>
      <c r="C92" s="25" t="s">
        <v>1180</v>
      </c>
      <c r="D92" s="26" t="s">
        <v>186</v>
      </c>
      <c r="E92" s="27" t="s">
        <v>25</v>
      </c>
      <c r="F92" s="28">
        <v>13.8</v>
      </c>
      <c r="G92" s="29">
        <v>490.47</v>
      </c>
      <c r="H92" s="29">
        <v>613.08000000000004</v>
      </c>
      <c r="I92" s="29">
        <f t="shared" ref="I92:I94" si="16">H92*F92</f>
        <v>8460.5040000000008</v>
      </c>
      <c r="J92" s="61">
        <f>I92/$I$754</f>
        <v>3.103393964984187E-3</v>
      </c>
      <c r="K92" s="6"/>
      <c r="L92" s="30">
        <v>13.8</v>
      </c>
    </row>
    <row r="93" spans="1:12" s="30" customFormat="1" ht="25.15" customHeight="1">
      <c r="A93" s="23" t="s">
        <v>51</v>
      </c>
      <c r="B93" s="24" t="s">
        <v>1309</v>
      </c>
      <c r="C93" s="25" t="s">
        <v>1180</v>
      </c>
      <c r="D93" s="26" t="s">
        <v>1310</v>
      </c>
      <c r="E93" s="27" t="s">
        <v>25</v>
      </c>
      <c r="F93" s="28">
        <v>13.8</v>
      </c>
      <c r="G93" s="29">
        <v>415.94</v>
      </c>
      <c r="H93" s="29">
        <v>519.91999999999996</v>
      </c>
      <c r="I93" s="29">
        <f t="shared" si="16"/>
        <v>7174.8959999999997</v>
      </c>
      <c r="J93" s="61">
        <f>I93/$I$754</f>
        <v>2.6318206274459749E-3</v>
      </c>
      <c r="K93" s="6"/>
      <c r="L93" s="30">
        <v>7</v>
      </c>
    </row>
    <row r="94" spans="1:12" s="30" customFormat="1" ht="25.15" customHeight="1">
      <c r="A94" s="23" t="s">
        <v>52</v>
      </c>
      <c r="B94" s="24" t="s">
        <v>1311</v>
      </c>
      <c r="C94" s="25" t="s">
        <v>1189</v>
      </c>
      <c r="D94" s="26" t="s">
        <v>1312</v>
      </c>
      <c r="E94" s="27" t="s">
        <v>25</v>
      </c>
      <c r="F94" s="28">
        <v>7</v>
      </c>
      <c r="G94" s="29">
        <v>444.33</v>
      </c>
      <c r="H94" s="29">
        <v>555.41</v>
      </c>
      <c r="I94" s="29">
        <f t="shared" si="16"/>
        <v>3887.87</v>
      </c>
      <c r="J94" s="61">
        <f>I94/$I$754</f>
        <v>1.4261079830046851E-3</v>
      </c>
      <c r="K94" s="6"/>
    </row>
    <row r="95" spans="1:12" s="60" customFormat="1" ht="30" customHeight="1">
      <c r="A95" s="53"/>
      <c r="B95" s="54"/>
      <c r="C95" s="54"/>
      <c r="D95" s="55" t="s">
        <v>1621</v>
      </c>
      <c r="E95" s="56"/>
      <c r="F95" s="57"/>
      <c r="G95" s="54"/>
      <c r="H95" s="54"/>
      <c r="I95" s="58">
        <f>SUM(I92:I94)</f>
        <v>19523.27</v>
      </c>
      <c r="J95" s="62">
        <f>SUM(J92:J94)</f>
        <v>7.1613225754348468E-3</v>
      </c>
      <c r="K95" s="59"/>
    </row>
    <row r="96" spans="1:12" s="22" customFormat="1" ht="30" customHeight="1">
      <c r="A96" s="17" t="s">
        <v>11</v>
      </c>
      <c r="B96" s="18"/>
      <c r="C96" s="18"/>
      <c r="D96" s="19" t="s">
        <v>32</v>
      </c>
      <c r="E96" s="19"/>
      <c r="F96" s="18"/>
      <c r="G96" s="18"/>
      <c r="H96" s="18"/>
      <c r="I96" s="18"/>
      <c r="J96" s="63"/>
      <c r="K96" s="21"/>
    </row>
    <row r="97" spans="1:11" s="30" customFormat="1" ht="25.15" customHeight="1">
      <c r="A97" s="23" t="s">
        <v>53</v>
      </c>
      <c r="B97" s="24" t="s">
        <v>1313</v>
      </c>
      <c r="C97" s="25" t="s">
        <v>1180</v>
      </c>
      <c r="D97" s="26" t="s">
        <v>187</v>
      </c>
      <c r="E97" s="27" t="s">
        <v>25</v>
      </c>
      <c r="F97" s="28">
        <v>534.14760000000001</v>
      </c>
      <c r="G97" s="29">
        <v>87.48</v>
      </c>
      <c r="H97" s="29">
        <v>109.35</v>
      </c>
      <c r="I97" s="29">
        <f t="shared" ref="I97:I102" si="17">H97*F97</f>
        <v>58409.040059999999</v>
      </c>
      <c r="J97" s="61">
        <f t="shared" ref="J97:J102" si="18">I97/$I$754</f>
        <v>2.142499577125944E-2</v>
      </c>
      <c r="K97" s="6"/>
    </row>
    <row r="98" spans="1:11" s="30" customFormat="1" ht="25.15" customHeight="1">
      <c r="A98" s="23" t="s">
        <v>54</v>
      </c>
      <c r="B98" s="24" t="s">
        <v>1314</v>
      </c>
      <c r="C98" s="25" t="s">
        <v>1180</v>
      </c>
      <c r="D98" s="26" t="s">
        <v>188</v>
      </c>
      <c r="E98" s="27" t="s">
        <v>25</v>
      </c>
      <c r="F98" s="28">
        <v>531.20760000000007</v>
      </c>
      <c r="G98" s="29">
        <v>55.12</v>
      </c>
      <c r="H98" s="29">
        <v>68.900000000000006</v>
      </c>
      <c r="I98" s="29">
        <f t="shared" si="17"/>
        <v>36600.203640000007</v>
      </c>
      <c r="J98" s="61">
        <f t="shared" si="18"/>
        <v>1.3425305524773497E-2</v>
      </c>
      <c r="K98" s="6"/>
    </row>
    <row r="99" spans="1:11" s="30" customFormat="1" ht="25.15" customHeight="1">
      <c r="A99" s="23" t="s">
        <v>55</v>
      </c>
      <c r="B99" s="24" t="s">
        <v>1315</v>
      </c>
      <c r="C99" s="25" t="s">
        <v>1180</v>
      </c>
      <c r="D99" s="26" t="s">
        <v>189</v>
      </c>
      <c r="E99" s="27" t="s">
        <v>25</v>
      </c>
      <c r="F99" s="28">
        <v>7</v>
      </c>
      <c r="G99" s="29">
        <v>646.41</v>
      </c>
      <c r="H99" s="29">
        <v>808.01</v>
      </c>
      <c r="I99" s="29">
        <f t="shared" si="17"/>
        <v>5656.07</v>
      </c>
      <c r="J99" s="61">
        <f t="shared" si="18"/>
        <v>2.0747006920070138E-3</v>
      </c>
      <c r="K99" s="6"/>
    </row>
    <row r="100" spans="1:11" s="30" customFormat="1" ht="25.15" customHeight="1">
      <c r="A100" s="23" t="s">
        <v>56</v>
      </c>
      <c r="B100" s="24" t="s">
        <v>1316</v>
      </c>
      <c r="C100" s="25" t="s">
        <v>1180</v>
      </c>
      <c r="D100" s="26" t="s">
        <v>190</v>
      </c>
      <c r="E100" s="27" t="s">
        <v>1292</v>
      </c>
      <c r="F100" s="28">
        <v>154.99</v>
      </c>
      <c r="G100" s="29">
        <v>26.86</v>
      </c>
      <c r="H100" s="29">
        <v>33.57</v>
      </c>
      <c r="I100" s="29">
        <f t="shared" si="17"/>
        <v>5203.0143000000007</v>
      </c>
      <c r="J100" s="61">
        <f t="shared" si="18"/>
        <v>1.9085155185017849E-3</v>
      </c>
      <c r="K100" s="6"/>
    </row>
    <row r="101" spans="1:11" s="30" customFormat="1" ht="25.15" customHeight="1">
      <c r="A101" s="23" t="s">
        <v>191</v>
      </c>
      <c r="B101" s="24" t="s">
        <v>1317</v>
      </c>
      <c r="C101" s="25" t="s">
        <v>1180</v>
      </c>
      <c r="D101" s="26" t="s">
        <v>192</v>
      </c>
      <c r="E101" s="27" t="s">
        <v>1292</v>
      </c>
      <c r="F101" s="28">
        <v>2.5</v>
      </c>
      <c r="G101" s="29">
        <v>55.46</v>
      </c>
      <c r="H101" s="29">
        <v>69.319999999999993</v>
      </c>
      <c r="I101" s="29">
        <f t="shared" si="17"/>
        <v>173.29999999999998</v>
      </c>
      <c r="J101" s="61">
        <f t="shared" si="18"/>
        <v>6.3568101159429681E-5</v>
      </c>
      <c r="K101" s="6"/>
    </row>
    <row r="102" spans="1:11" s="30" customFormat="1" ht="25.15" customHeight="1">
      <c r="A102" s="23" t="s">
        <v>193</v>
      </c>
      <c r="B102" s="24" t="s">
        <v>1318</v>
      </c>
      <c r="C102" s="25" t="s">
        <v>1189</v>
      </c>
      <c r="D102" s="26" t="s">
        <v>194</v>
      </c>
      <c r="E102" s="27" t="s">
        <v>30</v>
      </c>
      <c r="F102" s="28">
        <v>107</v>
      </c>
      <c r="G102" s="29">
        <v>350</v>
      </c>
      <c r="H102" s="29">
        <v>437.5</v>
      </c>
      <c r="I102" s="29">
        <f t="shared" si="17"/>
        <v>46812.5</v>
      </c>
      <c r="J102" s="61">
        <f t="shared" si="18"/>
        <v>1.7171273719133309E-2</v>
      </c>
      <c r="K102" s="6"/>
    </row>
    <row r="103" spans="1:11" s="60" customFormat="1" ht="30" customHeight="1">
      <c r="A103" s="53"/>
      <c r="B103" s="54"/>
      <c r="C103" s="54"/>
      <c r="D103" s="55" t="s">
        <v>1621</v>
      </c>
      <c r="E103" s="56"/>
      <c r="F103" s="57"/>
      <c r="G103" s="54"/>
      <c r="H103" s="54"/>
      <c r="I103" s="58">
        <f>SUM(I97:I102)</f>
        <v>152854.128</v>
      </c>
      <c r="J103" s="62">
        <f>SUM(J97:J102)</f>
        <v>5.6068359326834467E-2</v>
      </c>
      <c r="K103" s="59"/>
    </row>
    <row r="104" spans="1:11" s="22" customFormat="1" ht="30" customHeight="1">
      <c r="A104" s="17" t="s">
        <v>12</v>
      </c>
      <c r="B104" s="18"/>
      <c r="C104" s="18"/>
      <c r="D104" s="19" t="s">
        <v>195</v>
      </c>
      <c r="E104" s="19"/>
      <c r="F104" s="18"/>
      <c r="G104" s="18"/>
      <c r="H104" s="18"/>
      <c r="I104" s="18"/>
      <c r="J104" s="63"/>
      <c r="K104" s="21"/>
    </row>
    <row r="105" spans="1:11" s="30" customFormat="1" ht="25.15" customHeight="1">
      <c r="A105" s="23" t="s">
        <v>57</v>
      </c>
      <c r="B105" s="24" t="s">
        <v>1319</v>
      </c>
      <c r="C105" s="25" t="s">
        <v>1180</v>
      </c>
      <c r="D105" s="26" t="s">
        <v>196</v>
      </c>
      <c r="E105" s="27" t="s">
        <v>25</v>
      </c>
      <c r="F105" s="28">
        <v>179.23699999999997</v>
      </c>
      <c r="G105" s="29">
        <v>45.05</v>
      </c>
      <c r="H105" s="29">
        <v>56.31</v>
      </c>
      <c r="I105" s="29">
        <f t="shared" ref="I105:I108" si="19">H105*F105</f>
        <v>10092.835469999998</v>
      </c>
      <c r="J105" s="61">
        <f>I105/$I$754</f>
        <v>3.7021487948207732E-3</v>
      </c>
      <c r="K105" s="6"/>
    </row>
    <row r="106" spans="1:11" s="30" customFormat="1" ht="25.15" customHeight="1">
      <c r="A106" s="23" t="s">
        <v>58</v>
      </c>
      <c r="B106" s="24" t="s">
        <v>1320</v>
      </c>
      <c r="C106" s="25" t="s">
        <v>1189</v>
      </c>
      <c r="D106" s="26" t="s">
        <v>197</v>
      </c>
      <c r="E106" s="27" t="s">
        <v>30</v>
      </c>
      <c r="F106" s="28">
        <v>77</v>
      </c>
      <c r="G106" s="29">
        <v>307.60000000000002</v>
      </c>
      <c r="H106" s="29">
        <v>384.5</v>
      </c>
      <c r="I106" s="29">
        <f t="shared" si="19"/>
        <v>29606.5</v>
      </c>
      <c r="J106" s="61">
        <f>I106/$I$754</f>
        <v>1.0859947991786816E-2</v>
      </c>
      <c r="K106" s="6"/>
    </row>
    <row r="107" spans="1:11" s="30" customFormat="1" ht="25.15" customHeight="1">
      <c r="A107" s="23" t="s">
        <v>59</v>
      </c>
      <c r="B107" s="24" t="s">
        <v>1319</v>
      </c>
      <c r="C107" s="25" t="s">
        <v>1180</v>
      </c>
      <c r="D107" s="26" t="s">
        <v>198</v>
      </c>
      <c r="E107" s="27" t="s">
        <v>25</v>
      </c>
      <c r="F107" s="28">
        <v>105</v>
      </c>
      <c r="G107" s="29">
        <v>45.05</v>
      </c>
      <c r="H107" s="29">
        <v>56.31</v>
      </c>
      <c r="I107" s="29">
        <f t="shared" si="19"/>
        <v>5912.55</v>
      </c>
      <c r="J107" s="61">
        <f>I107/$I$754</f>
        <v>2.1687800144846278E-3</v>
      </c>
      <c r="K107" s="6"/>
    </row>
    <row r="108" spans="1:11" s="30" customFormat="1" ht="25.15" customHeight="1">
      <c r="A108" s="23" t="s">
        <v>199</v>
      </c>
      <c r="B108" s="24" t="s">
        <v>1319</v>
      </c>
      <c r="C108" s="25" t="s">
        <v>1180</v>
      </c>
      <c r="D108" s="26" t="s">
        <v>200</v>
      </c>
      <c r="E108" s="27" t="s">
        <v>25</v>
      </c>
      <c r="F108" s="28">
        <v>221.45</v>
      </c>
      <c r="G108" s="29">
        <v>45.05</v>
      </c>
      <c r="H108" s="29">
        <v>56.31</v>
      </c>
      <c r="I108" s="29">
        <f t="shared" si="19"/>
        <v>12469.8495</v>
      </c>
      <c r="J108" s="61">
        <f>I108/$I$754</f>
        <v>4.574060325786865E-3</v>
      </c>
      <c r="K108" s="6"/>
    </row>
    <row r="109" spans="1:11" s="60" customFormat="1" ht="30" customHeight="1">
      <c r="A109" s="53"/>
      <c r="B109" s="54"/>
      <c r="C109" s="54"/>
      <c r="D109" s="55" t="s">
        <v>1621</v>
      </c>
      <c r="E109" s="56"/>
      <c r="F109" s="57"/>
      <c r="G109" s="54"/>
      <c r="H109" s="54"/>
      <c r="I109" s="58">
        <f>SUM(I105:I108)</f>
        <v>58081.734970000005</v>
      </c>
      <c r="J109" s="62">
        <f>SUM(J105:J108)</f>
        <v>2.130493712687908E-2</v>
      </c>
      <c r="K109" s="59"/>
    </row>
    <row r="110" spans="1:11" s="22" customFormat="1" ht="30" customHeight="1">
      <c r="A110" s="17" t="s">
        <v>13</v>
      </c>
      <c r="B110" s="18"/>
      <c r="C110" s="18"/>
      <c r="D110" s="19" t="s">
        <v>201</v>
      </c>
      <c r="E110" s="19"/>
      <c r="F110" s="18"/>
      <c r="G110" s="18"/>
      <c r="H110" s="18"/>
      <c r="I110" s="18"/>
      <c r="J110" s="63"/>
      <c r="K110" s="21"/>
    </row>
    <row r="111" spans="1:11" s="22" customFormat="1" ht="30" customHeight="1">
      <c r="A111" s="17" t="s">
        <v>60</v>
      </c>
      <c r="B111" s="18"/>
      <c r="C111" s="18"/>
      <c r="D111" s="19" t="s">
        <v>202</v>
      </c>
      <c r="E111" s="19"/>
      <c r="F111" s="18"/>
      <c r="G111" s="18"/>
      <c r="H111" s="18"/>
      <c r="I111" s="18"/>
      <c r="J111" s="63"/>
      <c r="K111" s="21"/>
    </row>
    <row r="112" spans="1:11" s="22" customFormat="1" ht="30" customHeight="1">
      <c r="A112" s="17" t="s">
        <v>62</v>
      </c>
      <c r="B112" s="18"/>
      <c r="C112" s="18"/>
      <c r="D112" s="19" t="s">
        <v>203</v>
      </c>
      <c r="E112" s="19"/>
      <c r="F112" s="18"/>
      <c r="G112" s="18"/>
      <c r="H112" s="18"/>
      <c r="I112" s="18"/>
      <c r="J112" s="63"/>
      <c r="K112" s="21"/>
    </row>
    <row r="113" spans="1:12" s="30" customFormat="1" ht="25.15" customHeight="1">
      <c r="A113" s="23" t="s">
        <v>204</v>
      </c>
      <c r="B113" s="25" t="s">
        <v>1266</v>
      </c>
      <c r="C113" s="25" t="s">
        <v>1180</v>
      </c>
      <c r="D113" s="26" t="s">
        <v>205</v>
      </c>
      <c r="E113" s="27" t="s">
        <v>25</v>
      </c>
      <c r="F113" s="28">
        <v>153.4736</v>
      </c>
      <c r="G113" s="29">
        <v>35.54</v>
      </c>
      <c r="H113" s="29">
        <v>44.42</v>
      </c>
      <c r="I113" s="29">
        <f t="shared" ref="I113:I116" si="20">H113*F113</f>
        <v>6817.2973120000006</v>
      </c>
      <c r="J113" s="61">
        <f>I113/$I$754</f>
        <v>2.5006500009412819E-3</v>
      </c>
      <c r="K113" s="6"/>
    </row>
    <row r="114" spans="1:12" s="30" customFormat="1" ht="25.15" customHeight="1">
      <c r="A114" s="23" t="s">
        <v>206</v>
      </c>
      <c r="B114" s="25" t="s">
        <v>1268</v>
      </c>
      <c r="C114" s="25" t="s">
        <v>1180</v>
      </c>
      <c r="D114" s="26" t="s">
        <v>207</v>
      </c>
      <c r="E114" s="27" t="s">
        <v>25</v>
      </c>
      <c r="F114" s="28">
        <v>194.17680000000001</v>
      </c>
      <c r="G114" s="29">
        <v>29.93</v>
      </c>
      <c r="H114" s="29">
        <v>37.409999999999997</v>
      </c>
      <c r="I114" s="29">
        <f t="shared" si="20"/>
        <v>7264.1540880000002</v>
      </c>
      <c r="J114" s="61">
        <f>I114/$I$754</f>
        <v>2.6645613497038013E-3</v>
      </c>
      <c r="K114" s="6"/>
    </row>
    <row r="115" spans="1:12" s="30" customFormat="1" ht="25.15" customHeight="1">
      <c r="A115" s="23" t="s">
        <v>208</v>
      </c>
      <c r="B115" s="24">
        <v>13439</v>
      </c>
      <c r="C115" s="25" t="s">
        <v>1189</v>
      </c>
      <c r="D115" s="26" t="s">
        <v>209</v>
      </c>
      <c r="E115" s="27" t="s">
        <v>25</v>
      </c>
      <c r="F115" s="28">
        <v>959.21</v>
      </c>
      <c r="G115" s="29">
        <v>97.08</v>
      </c>
      <c r="H115" s="29">
        <v>121.35</v>
      </c>
      <c r="I115" s="29">
        <f t="shared" si="20"/>
        <v>116400.1335</v>
      </c>
      <c r="J115" s="61">
        <f>I115/$I$754</f>
        <v>4.2696684716094176E-2</v>
      </c>
      <c r="K115" s="6"/>
    </row>
    <row r="116" spans="1:12" s="30" customFormat="1" ht="25.15" customHeight="1">
      <c r="A116" s="23" t="s">
        <v>210</v>
      </c>
      <c r="B116" s="25" t="s">
        <v>1208</v>
      </c>
      <c r="C116" s="25" t="s">
        <v>1207</v>
      </c>
      <c r="D116" s="26" t="s">
        <v>211</v>
      </c>
      <c r="E116" s="27" t="s">
        <v>25</v>
      </c>
      <c r="F116" s="28">
        <v>959.21</v>
      </c>
      <c r="G116" s="29">
        <v>13.25</v>
      </c>
      <c r="H116" s="29">
        <v>16.559999999999999</v>
      </c>
      <c r="I116" s="29">
        <f t="shared" si="20"/>
        <v>15884.517599999999</v>
      </c>
      <c r="J116" s="61">
        <f>I116/$I$754</f>
        <v>5.8265933160158183E-3</v>
      </c>
      <c r="K116" s="6"/>
    </row>
    <row r="117" spans="1:12" s="22" customFormat="1" ht="30" customHeight="1">
      <c r="A117" s="17" t="s">
        <v>63</v>
      </c>
      <c r="B117" s="18"/>
      <c r="C117" s="18"/>
      <c r="D117" s="19" t="s">
        <v>212</v>
      </c>
      <c r="E117" s="19"/>
      <c r="F117" s="18"/>
      <c r="G117" s="18"/>
      <c r="H117" s="18"/>
      <c r="I117" s="18"/>
      <c r="J117" s="63"/>
      <c r="K117" s="21"/>
    </row>
    <row r="118" spans="1:12" s="30" customFormat="1" ht="25.15" customHeight="1">
      <c r="A118" s="23" t="s">
        <v>213</v>
      </c>
      <c r="B118" s="25" t="s">
        <v>1268</v>
      </c>
      <c r="C118" s="25" t="s">
        <v>1180</v>
      </c>
      <c r="D118" s="26" t="s">
        <v>207</v>
      </c>
      <c r="E118" s="27" t="s">
        <v>25</v>
      </c>
      <c r="F118" s="28">
        <v>115.08871199999996</v>
      </c>
      <c r="G118" s="29">
        <v>29.93</v>
      </c>
      <c r="H118" s="29">
        <v>37.409999999999997</v>
      </c>
      <c r="I118" s="29">
        <f t="shared" ref="I118" si="21">H118*F118</f>
        <v>4305.4687159199984</v>
      </c>
      <c r="J118" s="61">
        <f>I118/$I$754</f>
        <v>1.5792871948780284E-3</v>
      </c>
      <c r="K118" s="6"/>
    </row>
    <row r="119" spans="1:12" s="22" customFormat="1" ht="30" customHeight="1">
      <c r="A119" s="17" t="s">
        <v>61</v>
      </c>
      <c r="B119" s="18"/>
      <c r="C119" s="18"/>
      <c r="D119" s="19" t="s">
        <v>214</v>
      </c>
      <c r="E119" s="19"/>
      <c r="F119" s="18"/>
      <c r="G119" s="18"/>
      <c r="H119" s="18"/>
      <c r="I119" s="18"/>
      <c r="J119" s="63"/>
      <c r="K119" s="21"/>
    </row>
    <row r="120" spans="1:12" s="22" customFormat="1" ht="30" customHeight="1">
      <c r="A120" s="17" t="s">
        <v>64</v>
      </c>
      <c r="B120" s="18"/>
      <c r="C120" s="18"/>
      <c r="D120" s="19" t="s">
        <v>215</v>
      </c>
      <c r="E120" s="19"/>
      <c r="F120" s="18"/>
      <c r="G120" s="18"/>
      <c r="H120" s="18"/>
      <c r="I120" s="18"/>
      <c r="J120" s="63"/>
      <c r="K120" s="21"/>
    </row>
    <row r="121" spans="1:12" s="30" customFormat="1" ht="25.15" customHeight="1">
      <c r="A121" s="23" t="s">
        <v>216</v>
      </c>
      <c r="B121" s="25" t="s">
        <v>1267</v>
      </c>
      <c r="C121" s="25" t="s">
        <v>1180</v>
      </c>
      <c r="D121" s="26" t="s">
        <v>217</v>
      </c>
      <c r="E121" s="27" t="s">
        <v>25</v>
      </c>
      <c r="F121" s="28">
        <v>248.83680000000001</v>
      </c>
      <c r="G121" s="29">
        <v>4.8499999999999996</v>
      </c>
      <c r="H121" s="29">
        <v>6.06</v>
      </c>
      <c r="I121" s="29">
        <f t="shared" ref="I121:I125" si="22">H121*F121</f>
        <v>1507.951008</v>
      </c>
      <c r="J121" s="61">
        <f>I121/$I$754</f>
        <v>5.5313088413160971E-4</v>
      </c>
      <c r="K121" s="6"/>
    </row>
    <row r="122" spans="1:12" s="30" customFormat="1" ht="25.15" customHeight="1">
      <c r="A122" s="23" t="s">
        <v>218</v>
      </c>
      <c r="B122" s="25" t="s">
        <v>1266</v>
      </c>
      <c r="C122" s="25" t="s">
        <v>1180</v>
      </c>
      <c r="D122" s="26" t="s">
        <v>205</v>
      </c>
      <c r="E122" s="27" t="s">
        <v>25</v>
      </c>
      <c r="F122" s="28">
        <v>73.643199999999993</v>
      </c>
      <c r="G122" s="29">
        <v>35.54</v>
      </c>
      <c r="H122" s="29">
        <v>44.42</v>
      </c>
      <c r="I122" s="29">
        <f t="shared" si="22"/>
        <v>3271.2309439999999</v>
      </c>
      <c r="J122" s="61">
        <f>I122/$I$754</f>
        <v>1.1999188664976843E-3</v>
      </c>
      <c r="K122" s="6"/>
    </row>
    <row r="123" spans="1:12" s="30" customFormat="1" ht="25.15" customHeight="1">
      <c r="A123" s="23" t="s">
        <v>219</v>
      </c>
      <c r="B123" s="25" t="s">
        <v>1268</v>
      </c>
      <c r="C123" s="25" t="s">
        <v>1180</v>
      </c>
      <c r="D123" s="26" t="s">
        <v>207</v>
      </c>
      <c r="E123" s="27" t="s">
        <v>25</v>
      </c>
      <c r="F123" s="28">
        <v>138.37199999999999</v>
      </c>
      <c r="G123" s="29">
        <v>29.93</v>
      </c>
      <c r="H123" s="29">
        <v>37.409999999999997</v>
      </c>
      <c r="I123" s="29">
        <f t="shared" si="22"/>
        <v>5176.4965199999988</v>
      </c>
      <c r="J123" s="61">
        <f>I123/$I$754</f>
        <v>1.8987885426127852E-3</v>
      </c>
      <c r="K123" s="6"/>
    </row>
    <row r="124" spans="1:12" s="30" customFormat="1" ht="25.15" customHeight="1">
      <c r="A124" s="23" t="s">
        <v>220</v>
      </c>
      <c r="B124" s="24">
        <v>11180</v>
      </c>
      <c r="C124" s="25" t="s">
        <v>1189</v>
      </c>
      <c r="D124" s="26" t="s">
        <v>221</v>
      </c>
      <c r="E124" s="27" t="s">
        <v>25</v>
      </c>
      <c r="F124" s="28">
        <v>460.27</v>
      </c>
      <c r="G124" s="29">
        <v>124.75</v>
      </c>
      <c r="H124" s="29">
        <v>155.93</v>
      </c>
      <c r="I124" s="29">
        <f t="shared" si="22"/>
        <v>71769.901100000003</v>
      </c>
      <c r="J124" s="61">
        <f>I124/$I$754</f>
        <v>2.6325887670669731E-2</v>
      </c>
      <c r="K124" s="6"/>
    </row>
    <row r="125" spans="1:12" s="30" customFormat="1" ht="25.15" customHeight="1">
      <c r="A125" s="23" t="s">
        <v>222</v>
      </c>
      <c r="B125" s="25" t="s">
        <v>1209</v>
      </c>
      <c r="C125" s="25" t="s">
        <v>1207</v>
      </c>
      <c r="D125" s="26" t="s">
        <v>223</v>
      </c>
      <c r="E125" s="27" t="s">
        <v>25</v>
      </c>
      <c r="F125" s="28">
        <v>460.27</v>
      </c>
      <c r="G125" s="29">
        <v>15.16</v>
      </c>
      <c r="H125" s="29">
        <v>18.95</v>
      </c>
      <c r="I125" s="29">
        <f t="shared" si="22"/>
        <v>8722.1165000000001</v>
      </c>
      <c r="J125" s="61">
        <f>I125/$I$754</f>
        <v>3.1993559376591509E-3</v>
      </c>
      <c r="K125" s="6"/>
    </row>
    <row r="126" spans="1:12" s="60" customFormat="1" ht="30" customHeight="1">
      <c r="A126" s="53"/>
      <c r="B126" s="54"/>
      <c r="C126" s="54"/>
      <c r="D126" s="55" t="s">
        <v>1621</v>
      </c>
      <c r="E126" s="56"/>
      <c r="F126" s="57"/>
      <c r="G126" s="54"/>
      <c r="H126" s="54"/>
      <c r="I126" s="58">
        <f>SUM(I113:I125)</f>
        <v>241119.26728792</v>
      </c>
      <c r="J126" s="62">
        <f>SUM(J113:J125)</f>
        <v>8.8444858479204067E-2</v>
      </c>
      <c r="K126" s="59"/>
    </row>
    <row r="127" spans="1:12" s="22" customFormat="1" ht="30" customHeight="1">
      <c r="A127" s="17" t="s">
        <v>14</v>
      </c>
      <c r="B127" s="18"/>
      <c r="C127" s="18"/>
      <c r="D127" s="19" t="s">
        <v>224</v>
      </c>
      <c r="E127" s="19"/>
      <c r="F127" s="18"/>
      <c r="G127" s="18"/>
      <c r="H127" s="18"/>
      <c r="I127" s="18"/>
      <c r="J127" s="63"/>
      <c r="K127" s="21"/>
    </row>
    <row r="128" spans="1:12" s="30" customFormat="1" ht="25.15" customHeight="1">
      <c r="A128" s="23" t="s">
        <v>65</v>
      </c>
      <c r="B128" s="24" t="s">
        <v>1319</v>
      </c>
      <c r="C128" s="25" t="s">
        <v>1180</v>
      </c>
      <c r="D128" s="26" t="s">
        <v>225</v>
      </c>
      <c r="E128" s="27" t="s">
        <v>25</v>
      </c>
      <c r="F128" s="28">
        <v>1707</v>
      </c>
      <c r="G128" s="29">
        <v>45.05</v>
      </c>
      <c r="H128" s="29">
        <v>56.31</v>
      </c>
      <c r="I128" s="29">
        <f t="shared" ref="I128:I135" si="23">H128*F128</f>
        <v>96121.17</v>
      </c>
      <c r="J128" s="61">
        <f t="shared" ref="J128:J135" si="24">I128/$I$754</f>
        <v>3.525816652119295E-2</v>
      </c>
      <c r="K128" s="6"/>
      <c r="L128" s="33">
        <v>224</v>
      </c>
    </row>
    <row r="129" spans="1:12" s="30" customFormat="1" ht="25.15" customHeight="1">
      <c r="A129" s="23" t="s">
        <v>66</v>
      </c>
      <c r="B129" s="24" t="s">
        <v>1321</v>
      </c>
      <c r="C129" s="25" t="s">
        <v>1180</v>
      </c>
      <c r="D129" s="26" t="s">
        <v>226</v>
      </c>
      <c r="E129" s="27" t="s">
        <v>25</v>
      </c>
      <c r="F129" s="28">
        <v>1304.0999999999999</v>
      </c>
      <c r="G129" s="29">
        <v>21.06</v>
      </c>
      <c r="H129" s="29">
        <v>26.32</v>
      </c>
      <c r="I129" s="29">
        <f t="shared" si="23"/>
        <v>34323.911999999997</v>
      </c>
      <c r="J129" s="61">
        <f t="shared" si="24"/>
        <v>1.2590339931929385E-2</v>
      </c>
      <c r="K129" s="6"/>
      <c r="L129" s="33">
        <v>36</v>
      </c>
    </row>
    <row r="130" spans="1:12" s="30" customFormat="1" ht="25.15" customHeight="1">
      <c r="A130" s="23" t="s">
        <v>227</v>
      </c>
      <c r="B130" s="24" t="s">
        <v>1322</v>
      </c>
      <c r="C130" s="25" t="s">
        <v>1180</v>
      </c>
      <c r="D130" s="26" t="s">
        <v>228</v>
      </c>
      <c r="E130" s="27" t="s">
        <v>25</v>
      </c>
      <c r="F130" s="28">
        <v>224</v>
      </c>
      <c r="G130" s="29">
        <v>77.3</v>
      </c>
      <c r="H130" s="29">
        <v>96.62</v>
      </c>
      <c r="I130" s="29">
        <f t="shared" si="23"/>
        <v>21642.880000000001</v>
      </c>
      <c r="J130" s="61">
        <f t="shared" si="24"/>
        <v>7.9388158408620763E-3</v>
      </c>
      <c r="K130" s="6"/>
      <c r="L130" s="33">
        <v>470</v>
      </c>
    </row>
    <row r="131" spans="1:12" s="30" customFormat="1" ht="49.9" customHeight="1">
      <c r="A131" s="23" t="s">
        <v>229</v>
      </c>
      <c r="B131" s="24" t="s">
        <v>1323</v>
      </c>
      <c r="C131" s="25" t="s">
        <v>1180</v>
      </c>
      <c r="D131" s="26" t="s">
        <v>1324</v>
      </c>
      <c r="E131" s="27" t="s">
        <v>25</v>
      </c>
      <c r="F131" s="28">
        <v>36</v>
      </c>
      <c r="G131" s="29">
        <v>73.459999999999994</v>
      </c>
      <c r="H131" s="29">
        <v>91.82</v>
      </c>
      <c r="I131" s="29">
        <f t="shared" si="23"/>
        <v>3305.5199999999995</v>
      </c>
      <c r="J131" s="61">
        <f t="shared" si="24"/>
        <v>1.2124964209147028E-3</v>
      </c>
      <c r="K131" s="6"/>
      <c r="L131" s="33">
        <v>77</v>
      </c>
    </row>
    <row r="132" spans="1:12" s="30" customFormat="1" ht="25.15" customHeight="1">
      <c r="A132" s="23" t="s">
        <v>230</v>
      </c>
      <c r="B132" s="24" t="s">
        <v>1325</v>
      </c>
      <c r="C132" s="25" t="s">
        <v>1207</v>
      </c>
      <c r="D132" s="26" t="s">
        <v>231</v>
      </c>
      <c r="E132" s="27" t="s">
        <v>25</v>
      </c>
      <c r="F132" s="28">
        <v>36</v>
      </c>
      <c r="G132" s="29">
        <v>13.86</v>
      </c>
      <c r="H132" s="29">
        <v>17.32</v>
      </c>
      <c r="I132" s="29">
        <f t="shared" si="23"/>
        <v>623.52</v>
      </c>
      <c r="J132" s="61">
        <f t="shared" si="24"/>
        <v>2.2871311272318291E-4</v>
      </c>
      <c r="K132" s="6"/>
      <c r="L132" s="33">
        <v>100.1</v>
      </c>
    </row>
    <row r="133" spans="1:12" s="30" customFormat="1" ht="70.150000000000006" customHeight="1">
      <c r="A133" s="23" t="s">
        <v>232</v>
      </c>
      <c r="B133" s="24" t="s">
        <v>1326</v>
      </c>
      <c r="C133" s="25" t="s">
        <v>1180</v>
      </c>
      <c r="D133" s="26" t="s">
        <v>1327</v>
      </c>
      <c r="E133" s="27" t="s">
        <v>25</v>
      </c>
      <c r="F133" s="28">
        <v>470</v>
      </c>
      <c r="G133" s="29">
        <v>57.85</v>
      </c>
      <c r="H133" s="29">
        <v>72.31</v>
      </c>
      <c r="I133" s="29">
        <f t="shared" si="23"/>
        <v>33985.700000000004</v>
      </c>
      <c r="J133" s="61">
        <f t="shared" si="24"/>
        <v>1.2466280528413328E-2</v>
      </c>
      <c r="K133" s="6"/>
      <c r="L133" s="33">
        <v>36</v>
      </c>
    </row>
    <row r="134" spans="1:12" s="30" customFormat="1" ht="70.150000000000006" customHeight="1">
      <c r="A134" s="23" t="s">
        <v>233</v>
      </c>
      <c r="B134" s="24" t="s">
        <v>1328</v>
      </c>
      <c r="C134" s="25" t="s">
        <v>1180</v>
      </c>
      <c r="D134" s="26" t="s">
        <v>1329</v>
      </c>
      <c r="E134" s="27" t="s">
        <v>25</v>
      </c>
      <c r="F134" s="28">
        <v>885</v>
      </c>
      <c r="G134" s="29">
        <v>112.27</v>
      </c>
      <c r="H134" s="29">
        <v>140.33000000000001</v>
      </c>
      <c r="I134" s="29">
        <f t="shared" si="23"/>
        <v>124192.05000000002</v>
      </c>
      <c r="J134" s="61">
        <f t="shared" si="24"/>
        <v>4.5554834377362671E-2</v>
      </c>
      <c r="K134" s="6"/>
      <c r="L134" s="33">
        <v>885</v>
      </c>
    </row>
    <row r="135" spans="1:12" s="30" customFormat="1" ht="34.9" customHeight="1">
      <c r="A135" s="23" t="s">
        <v>234</v>
      </c>
      <c r="B135" s="24" t="s">
        <v>1330</v>
      </c>
      <c r="C135" s="25" t="s">
        <v>1189</v>
      </c>
      <c r="D135" s="26" t="s">
        <v>1331</v>
      </c>
      <c r="E135" s="27" t="s">
        <v>30</v>
      </c>
      <c r="F135" s="28">
        <v>77</v>
      </c>
      <c r="G135" s="29">
        <v>340.95</v>
      </c>
      <c r="H135" s="29">
        <v>426.18</v>
      </c>
      <c r="I135" s="29">
        <f t="shared" si="23"/>
        <v>32815.86</v>
      </c>
      <c r="J135" s="61">
        <f t="shared" si="24"/>
        <v>1.2037172002964122E-2</v>
      </c>
      <c r="K135" s="6"/>
    </row>
    <row r="136" spans="1:12" s="60" customFormat="1" ht="30" customHeight="1">
      <c r="A136" s="53"/>
      <c r="B136" s="54"/>
      <c r="C136" s="54"/>
      <c r="D136" s="55" t="s">
        <v>1621</v>
      </c>
      <c r="E136" s="56"/>
      <c r="F136" s="57"/>
      <c r="G136" s="54"/>
      <c r="H136" s="54"/>
      <c r="I136" s="58">
        <f>SUM(I128:I135)</f>
        <v>347010.61199999996</v>
      </c>
      <c r="J136" s="62">
        <f>SUM(J128:J135)</f>
        <v>0.12728681873636241</v>
      </c>
      <c r="K136" s="59"/>
    </row>
    <row r="137" spans="1:12" s="22" customFormat="1" ht="30" customHeight="1">
      <c r="A137" s="17" t="s">
        <v>15</v>
      </c>
      <c r="B137" s="18"/>
      <c r="C137" s="18"/>
      <c r="D137" s="19" t="s">
        <v>235</v>
      </c>
      <c r="E137" s="19"/>
      <c r="F137" s="18"/>
      <c r="G137" s="18"/>
      <c r="H137" s="18"/>
      <c r="I137" s="18"/>
      <c r="J137" s="63"/>
      <c r="K137" s="21"/>
    </row>
    <row r="138" spans="1:12" s="30" customFormat="1" ht="25.15" customHeight="1">
      <c r="A138" s="23" t="s">
        <v>67</v>
      </c>
      <c r="B138" s="25" t="s">
        <v>1211</v>
      </c>
      <c r="C138" s="25" t="s">
        <v>1180</v>
      </c>
      <c r="D138" s="26" t="s">
        <v>236</v>
      </c>
      <c r="E138" s="27" t="s">
        <v>1292</v>
      </c>
      <c r="F138" s="28">
        <v>32.799999999999997</v>
      </c>
      <c r="G138" s="29">
        <v>126.22</v>
      </c>
      <c r="H138" s="29">
        <v>157.77000000000001</v>
      </c>
      <c r="I138" s="29">
        <f t="shared" ref="I138:I141" si="25">H138*F138</f>
        <v>5174.8559999999998</v>
      </c>
      <c r="J138" s="61">
        <f>I138/$I$754</f>
        <v>1.8981867841516543E-3</v>
      </c>
      <c r="K138" s="6"/>
      <c r="L138" s="33">
        <v>32.799999999999997</v>
      </c>
    </row>
    <row r="139" spans="1:12" s="30" customFormat="1" ht="25.15" customHeight="1">
      <c r="A139" s="23" t="s">
        <v>68</v>
      </c>
      <c r="B139" s="25" t="s">
        <v>1212</v>
      </c>
      <c r="C139" s="25" t="s">
        <v>1180</v>
      </c>
      <c r="D139" s="26" t="s">
        <v>237</v>
      </c>
      <c r="E139" s="27" t="s">
        <v>1292</v>
      </c>
      <c r="F139" s="28">
        <v>648</v>
      </c>
      <c r="G139" s="29">
        <v>9.16</v>
      </c>
      <c r="H139" s="29">
        <v>11.45</v>
      </c>
      <c r="I139" s="29">
        <f t="shared" si="25"/>
        <v>7419.5999999999995</v>
      </c>
      <c r="J139" s="61">
        <f>I139/$I$754</f>
        <v>2.7215804002452652E-3</v>
      </c>
      <c r="K139" s="6"/>
      <c r="L139" s="33">
        <v>648</v>
      </c>
    </row>
    <row r="140" spans="1:12" s="30" customFormat="1" ht="25.15" customHeight="1">
      <c r="A140" s="23" t="s">
        <v>69</v>
      </c>
      <c r="B140" s="25" t="s">
        <v>1208</v>
      </c>
      <c r="C140" s="25" t="s">
        <v>1207</v>
      </c>
      <c r="D140" s="26" t="s">
        <v>238</v>
      </c>
      <c r="E140" s="27" t="s">
        <v>25</v>
      </c>
      <c r="F140" s="28">
        <v>648</v>
      </c>
      <c r="G140" s="29">
        <v>13.25</v>
      </c>
      <c r="H140" s="29">
        <v>16.559999999999999</v>
      </c>
      <c r="I140" s="29">
        <f t="shared" si="25"/>
        <v>10730.88</v>
      </c>
      <c r="J140" s="61">
        <f>I140/$I$754</f>
        <v>3.9361896443721915E-3</v>
      </c>
      <c r="K140" s="6"/>
      <c r="L140" s="33">
        <v>548</v>
      </c>
    </row>
    <row r="141" spans="1:12" s="30" customFormat="1" ht="25.15" customHeight="1">
      <c r="A141" s="23" t="s">
        <v>239</v>
      </c>
      <c r="B141" s="25" t="s">
        <v>1210</v>
      </c>
      <c r="C141" s="25" t="s">
        <v>1180</v>
      </c>
      <c r="D141" s="26" t="s">
        <v>240</v>
      </c>
      <c r="E141" s="27" t="s">
        <v>1292</v>
      </c>
      <c r="F141" s="28">
        <v>548</v>
      </c>
      <c r="G141" s="29">
        <v>42.89</v>
      </c>
      <c r="H141" s="29">
        <v>53.61</v>
      </c>
      <c r="I141" s="29">
        <f t="shared" si="25"/>
        <v>29378.28</v>
      </c>
      <c r="J141" s="61">
        <f>I141/$I$754</f>
        <v>1.0776234708194173E-2</v>
      </c>
      <c r="K141" s="6"/>
    </row>
    <row r="142" spans="1:12" s="60" customFormat="1" ht="30" customHeight="1">
      <c r="A142" s="53"/>
      <c r="B142" s="54"/>
      <c r="C142" s="54"/>
      <c r="D142" s="55" t="s">
        <v>1621</v>
      </c>
      <c r="E142" s="56"/>
      <c r="F142" s="57"/>
      <c r="G142" s="54"/>
      <c r="H142" s="54"/>
      <c r="I142" s="58">
        <f>SUM(I138:I141)</f>
        <v>52703.615999999995</v>
      </c>
      <c r="J142" s="62">
        <f>SUM(J138:J141)</f>
        <v>1.9332191536963285E-2</v>
      </c>
      <c r="K142" s="59"/>
    </row>
    <row r="143" spans="1:12" s="22" customFormat="1" ht="30" customHeight="1">
      <c r="A143" s="17" t="s">
        <v>16</v>
      </c>
      <c r="B143" s="18"/>
      <c r="C143" s="18"/>
      <c r="D143" s="19" t="s">
        <v>241</v>
      </c>
      <c r="E143" s="19"/>
      <c r="F143" s="18"/>
      <c r="G143" s="18"/>
      <c r="H143" s="18"/>
      <c r="I143" s="18"/>
      <c r="J143" s="63"/>
      <c r="K143" s="21"/>
    </row>
    <row r="144" spans="1:12" s="22" customFormat="1" ht="30" customHeight="1">
      <c r="A144" s="17" t="s">
        <v>70</v>
      </c>
      <c r="B144" s="18"/>
      <c r="C144" s="18"/>
      <c r="D144" s="19" t="s">
        <v>242</v>
      </c>
      <c r="E144" s="19"/>
      <c r="F144" s="18"/>
      <c r="G144" s="18"/>
      <c r="H144" s="18"/>
      <c r="I144" s="18"/>
      <c r="J144" s="63"/>
      <c r="K144" s="21"/>
    </row>
    <row r="145" spans="1:12" s="22" customFormat="1" ht="34.9" customHeight="1">
      <c r="A145" s="67" t="s">
        <v>72</v>
      </c>
      <c r="B145" s="45" t="s">
        <v>1213</v>
      </c>
      <c r="C145" s="45" t="s">
        <v>1180</v>
      </c>
      <c r="D145" s="35" t="s">
        <v>1332</v>
      </c>
      <c r="E145" s="68" t="s">
        <v>25</v>
      </c>
      <c r="F145" s="69">
        <v>638.78</v>
      </c>
      <c r="G145" s="70">
        <v>15.31</v>
      </c>
      <c r="H145" s="49">
        <v>19.13</v>
      </c>
      <c r="I145" s="71">
        <f>TRUNC(H145*F145,2)</f>
        <v>12219.86</v>
      </c>
      <c r="J145" s="61">
        <f t="shared" ref="J145:J147" si="26">I145/$I$754</f>
        <v>4.4823617809236502E-3</v>
      </c>
    </row>
    <row r="146" spans="1:12" s="22" customFormat="1" ht="34.9" customHeight="1">
      <c r="A146" s="67" t="s">
        <v>73</v>
      </c>
      <c r="B146" s="45" t="s">
        <v>1213</v>
      </c>
      <c r="C146" s="45" t="s">
        <v>1180</v>
      </c>
      <c r="D146" s="35" t="s">
        <v>1332</v>
      </c>
      <c r="E146" s="68" t="s">
        <v>25</v>
      </c>
      <c r="F146" s="69">
        <v>77.3</v>
      </c>
      <c r="G146" s="70">
        <v>15.31</v>
      </c>
      <c r="H146" s="49">
        <v>19.13</v>
      </c>
      <c r="I146" s="71">
        <f>TRUNC(H146*F146,2)</f>
        <v>1478.74</v>
      </c>
      <c r="J146" s="61">
        <f t="shared" si="26"/>
        <v>5.4241600639639393E-4</v>
      </c>
    </row>
    <row r="147" spans="1:12" s="22" customFormat="1" ht="34.9" customHeight="1">
      <c r="A147" s="67" t="s">
        <v>1834</v>
      </c>
      <c r="B147" s="45" t="s">
        <v>1835</v>
      </c>
      <c r="C147" s="45" t="s">
        <v>1180</v>
      </c>
      <c r="D147" s="35" t="s">
        <v>1836</v>
      </c>
      <c r="E147" s="68" t="s">
        <v>25</v>
      </c>
      <c r="F147" s="69">
        <v>716.07999999999993</v>
      </c>
      <c r="G147" s="70">
        <v>18.3</v>
      </c>
      <c r="H147" s="49">
        <v>22.87</v>
      </c>
      <c r="I147" s="71">
        <f>TRUNC(H147*F147,2)</f>
        <v>16376.74</v>
      </c>
      <c r="J147" s="61">
        <f t="shared" si="26"/>
        <v>6.0071452105117055E-3</v>
      </c>
    </row>
    <row r="148" spans="1:12" s="22" customFormat="1" ht="30" customHeight="1">
      <c r="A148" s="17" t="s">
        <v>71</v>
      </c>
      <c r="B148" s="18"/>
      <c r="C148" s="18"/>
      <c r="D148" s="19" t="s">
        <v>243</v>
      </c>
      <c r="E148" s="19"/>
      <c r="F148" s="18"/>
      <c r="G148" s="18"/>
      <c r="H148" s="18"/>
      <c r="I148" s="18"/>
      <c r="J148" s="63"/>
      <c r="K148" s="21"/>
      <c r="L148" s="34"/>
    </row>
    <row r="149" spans="1:12" s="22" customFormat="1" ht="34.9" customHeight="1">
      <c r="A149" s="67" t="s">
        <v>244</v>
      </c>
      <c r="B149" s="45" t="s">
        <v>1213</v>
      </c>
      <c r="C149" s="45" t="s">
        <v>1180</v>
      </c>
      <c r="D149" s="35" t="s">
        <v>1332</v>
      </c>
      <c r="E149" s="68" t="s">
        <v>25</v>
      </c>
      <c r="F149" s="69">
        <v>606.17999999999995</v>
      </c>
      <c r="G149" s="70">
        <v>15.31</v>
      </c>
      <c r="H149" s="49">
        <v>19.13</v>
      </c>
      <c r="I149" s="71">
        <f t="shared" ref="I149:I150" si="27">TRUNC(H149*F149,2)</f>
        <v>11596.22</v>
      </c>
      <c r="J149" s="61">
        <f t="shared" ref="J149:J150" si="28">I149/$I$754</f>
        <v>4.2536046510502122E-3</v>
      </c>
    </row>
    <row r="150" spans="1:12" s="22" customFormat="1" ht="34.9" customHeight="1">
      <c r="A150" s="67" t="s">
        <v>1837</v>
      </c>
      <c r="B150" s="45" t="s">
        <v>1835</v>
      </c>
      <c r="C150" s="45" t="s">
        <v>1180</v>
      </c>
      <c r="D150" s="35" t="s">
        <v>1836</v>
      </c>
      <c r="E150" s="68" t="s">
        <v>25</v>
      </c>
      <c r="F150" s="69">
        <v>606.17999999999995</v>
      </c>
      <c r="G150" s="70">
        <v>18.3</v>
      </c>
      <c r="H150" s="49">
        <v>22.87</v>
      </c>
      <c r="I150" s="71">
        <f t="shared" si="27"/>
        <v>13863.33</v>
      </c>
      <c r="J150" s="61">
        <f t="shared" si="28"/>
        <v>5.0852023303321198E-3</v>
      </c>
    </row>
    <row r="151" spans="1:12" s="22" customFormat="1" ht="30" customHeight="1">
      <c r="A151" s="17" t="s">
        <v>245</v>
      </c>
      <c r="B151" s="18"/>
      <c r="C151" s="18"/>
      <c r="D151" s="19" t="s">
        <v>212</v>
      </c>
      <c r="E151" s="19"/>
      <c r="F151" s="18"/>
      <c r="G151" s="18"/>
      <c r="H151" s="18"/>
      <c r="I151" s="18"/>
      <c r="J151" s="63"/>
      <c r="K151" s="21"/>
      <c r="L151" s="34"/>
    </row>
    <row r="152" spans="1:12" s="22" customFormat="1" ht="34.9" customHeight="1">
      <c r="A152" s="67" t="s">
        <v>246</v>
      </c>
      <c r="B152" s="45" t="s">
        <v>1213</v>
      </c>
      <c r="C152" s="45" t="s">
        <v>1180</v>
      </c>
      <c r="D152" s="35" t="s">
        <v>1332</v>
      </c>
      <c r="E152" s="68" t="s">
        <v>25</v>
      </c>
      <c r="F152" s="69">
        <v>732.68</v>
      </c>
      <c r="G152" s="70">
        <v>15.31</v>
      </c>
      <c r="H152" s="49">
        <v>19.13</v>
      </c>
      <c r="I152" s="71">
        <f t="shared" ref="I152:I153" si="29">TRUNC(H152*F152,2)</f>
        <v>14016.16</v>
      </c>
      <c r="J152" s="61">
        <f t="shared" ref="J152:J153" si="30">I152/$I$754</f>
        <v>5.1412618392772764E-3</v>
      </c>
    </row>
    <row r="153" spans="1:12" s="22" customFormat="1" ht="34.9" customHeight="1">
      <c r="A153" s="67" t="s">
        <v>1838</v>
      </c>
      <c r="B153" s="45" t="s">
        <v>1835</v>
      </c>
      <c r="C153" s="45" t="s">
        <v>1180</v>
      </c>
      <c r="D153" s="35" t="s">
        <v>1836</v>
      </c>
      <c r="E153" s="68" t="s">
        <v>25</v>
      </c>
      <c r="F153" s="69">
        <v>732.68</v>
      </c>
      <c r="G153" s="70">
        <v>18.3</v>
      </c>
      <c r="H153" s="49">
        <v>22.87</v>
      </c>
      <c r="I153" s="71">
        <f t="shared" si="29"/>
        <v>16756.39</v>
      </c>
      <c r="J153" s="61">
        <f t="shared" si="30"/>
        <v>6.1464044696298674E-3</v>
      </c>
    </row>
    <row r="154" spans="1:12" s="22" customFormat="1" ht="30" customHeight="1">
      <c r="A154" s="17" t="s">
        <v>247</v>
      </c>
      <c r="B154" s="18"/>
      <c r="C154" s="18"/>
      <c r="D154" s="19" t="s">
        <v>248</v>
      </c>
      <c r="E154" s="19"/>
      <c r="F154" s="18"/>
      <c r="G154" s="18"/>
      <c r="H154" s="18"/>
      <c r="I154" s="18"/>
      <c r="J154" s="63"/>
      <c r="K154" s="21"/>
      <c r="L154" s="34"/>
    </row>
    <row r="155" spans="1:12" s="30" customFormat="1" ht="25.15" customHeight="1">
      <c r="A155" s="23" t="s">
        <v>249</v>
      </c>
      <c r="B155" s="25" t="s">
        <v>1333</v>
      </c>
      <c r="C155" s="25" t="s">
        <v>1180</v>
      </c>
      <c r="D155" s="26" t="s">
        <v>250</v>
      </c>
      <c r="E155" s="27" t="s">
        <v>25</v>
      </c>
      <c r="F155" s="28">
        <v>257.60000000000002</v>
      </c>
      <c r="G155" s="29">
        <v>17.239999999999998</v>
      </c>
      <c r="H155" s="29">
        <v>21.55</v>
      </c>
      <c r="I155" s="29">
        <f t="shared" ref="I155:I157" si="31">H155*F155</f>
        <v>5551.2800000000007</v>
      </c>
      <c r="J155" s="61">
        <f>I155/$I$754</f>
        <v>2.0362627155471372E-3</v>
      </c>
      <c r="K155" s="6"/>
      <c r="L155" s="33">
        <v>257.60000000000002</v>
      </c>
    </row>
    <row r="156" spans="1:12" s="30" customFormat="1" ht="25.15" customHeight="1">
      <c r="A156" s="23" t="s">
        <v>251</v>
      </c>
      <c r="B156" s="25" t="s">
        <v>1333</v>
      </c>
      <c r="C156" s="25" t="s">
        <v>1180</v>
      </c>
      <c r="D156" s="26" t="s">
        <v>252</v>
      </c>
      <c r="E156" s="27" t="s">
        <v>25</v>
      </c>
      <c r="F156" s="28">
        <v>54.8</v>
      </c>
      <c r="G156" s="29">
        <v>17.239999999999998</v>
      </c>
      <c r="H156" s="29">
        <v>21.55</v>
      </c>
      <c r="I156" s="29">
        <f t="shared" si="31"/>
        <v>1180.94</v>
      </c>
      <c r="J156" s="61">
        <f t="shared" ref="J156:J157" si="32">I156/$I$754</f>
        <v>4.3318011184776057E-4</v>
      </c>
      <c r="K156" s="6"/>
      <c r="L156" s="33">
        <v>54.8</v>
      </c>
    </row>
    <row r="157" spans="1:12" s="30" customFormat="1" ht="25.15" customHeight="1">
      <c r="A157" s="23" t="s">
        <v>253</v>
      </c>
      <c r="B157" s="25" t="s">
        <v>1622</v>
      </c>
      <c r="C157" s="25" t="s">
        <v>1180</v>
      </c>
      <c r="D157" s="26" t="s">
        <v>254</v>
      </c>
      <c r="E157" s="27" t="s">
        <v>25</v>
      </c>
      <c r="F157" s="28">
        <v>170.5</v>
      </c>
      <c r="G157" s="29">
        <v>52.9</v>
      </c>
      <c r="H157" s="29">
        <v>66.12</v>
      </c>
      <c r="I157" s="29">
        <f t="shared" si="31"/>
        <v>11273.460000000001</v>
      </c>
      <c r="J157" s="61">
        <f t="shared" si="32"/>
        <v>4.1352131892486111E-3</v>
      </c>
      <c r="K157" s="6"/>
      <c r="L157" s="33">
        <v>170.5</v>
      </c>
    </row>
    <row r="158" spans="1:12" s="60" customFormat="1" ht="30" customHeight="1">
      <c r="A158" s="53"/>
      <c r="B158" s="54"/>
      <c r="C158" s="54"/>
      <c r="D158" s="55" t="s">
        <v>1621</v>
      </c>
      <c r="E158" s="56"/>
      <c r="F158" s="57"/>
      <c r="G158" s="54"/>
      <c r="H158" s="54"/>
      <c r="I158" s="58">
        <f>SUM(I145:I157)</f>
        <v>104313.12000000001</v>
      </c>
      <c r="J158" s="62">
        <f>SUM(J145:J157)</f>
        <v>3.8263052304764733E-2</v>
      </c>
      <c r="K158" s="59"/>
    </row>
    <row r="159" spans="1:12" s="22" customFormat="1" ht="30" customHeight="1">
      <c r="A159" s="17" t="s">
        <v>17</v>
      </c>
      <c r="B159" s="18"/>
      <c r="C159" s="18"/>
      <c r="D159" s="19" t="s">
        <v>255</v>
      </c>
      <c r="E159" s="19"/>
      <c r="F159" s="18"/>
      <c r="G159" s="18"/>
      <c r="H159" s="18"/>
      <c r="I159" s="18"/>
      <c r="J159" s="63"/>
      <c r="K159" s="21"/>
    </row>
    <row r="160" spans="1:12" s="22" customFormat="1" ht="30" customHeight="1">
      <c r="A160" s="17" t="s">
        <v>74</v>
      </c>
      <c r="B160" s="18"/>
      <c r="C160" s="18"/>
      <c r="D160" s="19" t="s">
        <v>256</v>
      </c>
      <c r="E160" s="19"/>
      <c r="F160" s="18"/>
      <c r="G160" s="18"/>
      <c r="H160" s="18"/>
      <c r="I160" s="18"/>
      <c r="J160" s="63"/>
      <c r="K160" s="21"/>
    </row>
    <row r="161" spans="1:12" s="22" customFormat="1" ht="30" customHeight="1">
      <c r="A161" s="17" t="s">
        <v>76</v>
      </c>
      <c r="B161" s="18"/>
      <c r="C161" s="18"/>
      <c r="D161" s="19" t="s">
        <v>257</v>
      </c>
      <c r="E161" s="19"/>
      <c r="F161" s="18"/>
      <c r="G161" s="18"/>
      <c r="H161" s="18"/>
      <c r="I161" s="18"/>
      <c r="J161" s="63"/>
      <c r="K161" s="21"/>
    </row>
    <row r="162" spans="1:12" s="37" customFormat="1" ht="40.15" customHeight="1">
      <c r="A162" s="23" t="s">
        <v>258</v>
      </c>
      <c r="B162" s="25" t="s">
        <v>1214</v>
      </c>
      <c r="C162" s="25" t="s">
        <v>1180</v>
      </c>
      <c r="D162" s="35" t="s">
        <v>259</v>
      </c>
      <c r="E162" s="27" t="s">
        <v>96</v>
      </c>
      <c r="F162" s="28">
        <v>3</v>
      </c>
      <c r="G162" s="29">
        <v>83.58</v>
      </c>
      <c r="H162" s="29">
        <v>104.47</v>
      </c>
      <c r="I162" s="29">
        <f t="shared" ref="I162:I164" si="33">H162*F162</f>
        <v>313.40999999999997</v>
      </c>
      <c r="J162" s="61">
        <f>I162/$I$754</f>
        <v>1.1496179217759295E-4</v>
      </c>
      <c r="K162" s="36"/>
      <c r="L162" s="33">
        <v>3</v>
      </c>
    </row>
    <row r="163" spans="1:12" s="30" customFormat="1" ht="25.15" customHeight="1">
      <c r="A163" s="23" t="s">
        <v>260</v>
      </c>
      <c r="B163" s="25" t="s">
        <v>1215</v>
      </c>
      <c r="C163" s="25" t="s">
        <v>1180</v>
      </c>
      <c r="D163" s="26" t="s">
        <v>261</v>
      </c>
      <c r="E163" s="27" t="s">
        <v>96</v>
      </c>
      <c r="F163" s="28">
        <v>1</v>
      </c>
      <c r="G163" s="29">
        <v>56.42</v>
      </c>
      <c r="H163" s="29">
        <v>70.52</v>
      </c>
      <c r="I163" s="29">
        <f t="shared" si="33"/>
        <v>70.52</v>
      </c>
      <c r="J163" s="61">
        <f>I163/$I$754</f>
        <v>2.5867411966318418E-5</v>
      </c>
      <c r="K163" s="6"/>
      <c r="L163" s="33">
        <v>1</v>
      </c>
    </row>
    <row r="164" spans="1:12" s="30" customFormat="1" ht="25.15" customHeight="1">
      <c r="A164" s="23" t="s">
        <v>262</v>
      </c>
      <c r="B164" s="24" t="s">
        <v>1479</v>
      </c>
      <c r="C164" s="25" t="s">
        <v>1189</v>
      </c>
      <c r="D164" s="26" t="s">
        <v>263</v>
      </c>
      <c r="E164" s="27" t="s">
        <v>96</v>
      </c>
      <c r="F164" s="28">
        <v>3</v>
      </c>
      <c r="G164" s="29">
        <v>8.85</v>
      </c>
      <c r="H164" s="29">
        <v>11.06</v>
      </c>
      <c r="I164" s="29">
        <f t="shared" si="33"/>
        <v>33.18</v>
      </c>
      <c r="J164" s="61">
        <f>I164/$I$754</f>
        <v>1.2170742045411871E-5</v>
      </c>
      <c r="K164" s="6"/>
      <c r="L164" s="33">
        <v>15</v>
      </c>
    </row>
    <row r="165" spans="1:12" s="22" customFormat="1" ht="30" customHeight="1">
      <c r="A165" s="17" t="s">
        <v>77</v>
      </c>
      <c r="B165" s="18"/>
      <c r="C165" s="18"/>
      <c r="D165" s="19" t="s">
        <v>264</v>
      </c>
      <c r="E165" s="19"/>
      <c r="F165" s="18"/>
      <c r="G165" s="18"/>
      <c r="H165" s="18"/>
      <c r="I165" s="18"/>
      <c r="J165" s="63"/>
      <c r="K165" s="21"/>
      <c r="L165" s="33">
        <v>8</v>
      </c>
    </row>
    <row r="166" spans="1:12" s="30" customFormat="1" ht="25.15" customHeight="1">
      <c r="A166" s="23" t="s">
        <v>265</v>
      </c>
      <c r="B166" s="25" t="s">
        <v>1216</v>
      </c>
      <c r="C166" s="25" t="s">
        <v>1180</v>
      </c>
      <c r="D166" s="26" t="s">
        <v>266</v>
      </c>
      <c r="E166" s="27" t="s">
        <v>30</v>
      </c>
      <c r="F166" s="28">
        <v>15</v>
      </c>
      <c r="G166" s="29">
        <v>67.12</v>
      </c>
      <c r="H166" s="29">
        <v>83.9</v>
      </c>
      <c r="I166" s="29">
        <f t="shared" ref="I166:I167" si="34">H166*F166</f>
        <v>1258.5</v>
      </c>
      <c r="J166" s="61">
        <f>I166/$I$754</f>
        <v>4.6162986329568534E-4</v>
      </c>
      <c r="K166" s="6"/>
      <c r="L166" s="33">
        <v>1</v>
      </c>
    </row>
    <row r="167" spans="1:12" s="30" customFormat="1" ht="25.15" customHeight="1">
      <c r="A167" s="23" t="s">
        <v>267</v>
      </c>
      <c r="B167" s="25" t="s">
        <v>1217</v>
      </c>
      <c r="C167" s="25" t="s">
        <v>1180</v>
      </c>
      <c r="D167" s="26" t="s">
        <v>268</v>
      </c>
      <c r="E167" s="27" t="s">
        <v>30</v>
      </c>
      <c r="F167" s="28">
        <v>8</v>
      </c>
      <c r="G167" s="29">
        <v>77.08</v>
      </c>
      <c r="H167" s="29">
        <v>96.35</v>
      </c>
      <c r="I167" s="29">
        <f t="shared" si="34"/>
        <v>770.8</v>
      </c>
      <c r="J167" s="61">
        <f>I167/$I$754</f>
        <v>2.8273682846906176E-4</v>
      </c>
      <c r="K167" s="6"/>
      <c r="L167" s="33">
        <v>3</v>
      </c>
    </row>
    <row r="168" spans="1:12" s="22" customFormat="1" ht="30" customHeight="1">
      <c r="A168" s="17" t="s">
        <v>269</v>
      </c>
      <c r="B168" s="18"/>
      <c r="C168" s="18"/>
      <c r="D168" s="19" t="s">
        <v>270</v>
      </c>
      <c r="E168" s="19"/>
      <c r="F168" s="18"/>
      <c r="G168" s="18"/>
      <c r="H168" s="18"/>
      <c r="I168" s="18"/>
      <c r="J168" s="63"/>
      <c r="K168" s="21"/>
      <c r="L168" s="33">
        <v>2</v>
      </c>
    </row>
    <row r="169" spans="1:12" s="37" customFormat="1" ht="49.9" customHeight="1">
      <c r="A169" s="23" t="s">
        <v>271</v>
      </c>
      <c r="B169" s="25" t="s">
        <v>1480</v>
      </c>
      <c r="C169" s="25" t="s">
        <v>1207</v>
      </c>
      <c r="D169" s="35" t="s">
        <v>272</v>
      </c>
      <c r="E169" s="27" t="s">
        <v>96</v>
      </c>
      <c r="F169" s="28">
        <v>1</v>
      </c>
      <c r="G169" s="29">
        <v>2453.5100000000002</v>
      </c>
      <c r="H169" s="29">
        <v>3066.88</v>
      </c>
      <c r="I169" s="29">
        <f t="shared" ref="I169:I174" si="35">H169*F169</f>
        <v>3066.88</v>
      </c>
      <c r="J169" s="61">
        <f t="shared" ref="J169:J178" si="36">I169/$I$754</f>
        <v>1.1249609814416141E-3</v>
      </c>
      <c r="K169" s="36"/>
      <c r="L169" s="33">
        <v>1</v>
      </c>
    </row>
    <row r="170" spans="1:12" s="30" customFormat="1" ht="25.15" customHeight="1">
      <c r="A170" s="23" t="s">
        <v>273</v>
      </c>
      <c r="B170" s="25" t="s">
        <v>1481</v>
      </c>
      <c r="C170" s="25" t="s">
        <v>1180</v>
      </c>
      <c r="D170" s="26" t="s">
        <v>274</v>
      </c>
      <c r="E170" s="27" t="s">
        <v>96</v>
      </c>
      <c r="F170" s="28">
        <v>1</v>
      </c>
      <c r="G170" s="29">
        <v>827.93</v>
      </c>
      <c r="H170" s="29">
        <v>1034.9100000000001</v>
      </c>
      <c r="I170" s="29">
        <f t="shared" si="35"/>
        <v>1034.9100000000001</v>
      </c>
      <c r="J170" s="61">
        <f t="shared" si="36"/>
        <v>3.7961490808370102E-4</v>
      </c>
      <c r="K170" s="6"/>
      <c r="L170" s="33">
        <v>1</v>
      </c>
    </row>
    <row r="171" spans="1:12" s="37" customFormat="1" ht="40.15" customHeight="1">
      <c r="A171" s="23" t="s">
        <v>275</v>
      </c>
      <c r="B171" s="25" t="s">
        <v>1218</v>
      </c>
      <c r="C171" s="25" t="s">
        <v>1207</v>
      </c>
      <c r="D171" s="35" t="s">
        <v>276</v>
      </c>
      <c r="E171" s="27" t="s">
        <v>96</v>
      </c>
      <c r="F171" s="28">
        <v>2</v>
      </c>
      <c r="G171" s="29">
        <v>220.15</v>
      </c>
      <c r="H171" s="29">
        <v>275.18</v>
      </c>
      <c r="I171" s="29">
        <f t="shared" si="35"/>
        <v>550.36</v>
      </c>
      <c r="J171" s="61">
        <f t="shared" si="36"/>
        <v>2.0187732345126213E-4</v>
      </c>
      <c r="K171" s="36"/>
      <c r="L171" s="33">
        <v>1</v>
      </c>
    </row>
    <row r="172" spans="1:12" s="37" customFormat="1" ht="49.9" customHeight="1">
      <c r="A172" s="23" t="s">
        <v>277</v>
      </c>
      <c r="B172" s="25" t="s">
        <v>1218</v>
      </c>
      <c r="C172" s="25" t="s">
        <v>1207</v>
      </c>
      <c r="D172" s="35" t="s">
        <v>278</v>
      </c>
      <c r="E172" s="27" t="s">
        <v>96</v>
      </c>
      <c r="F172" s="28">
        <v>1</v>
      </c>
      <c r="G172" s="29">
        <v>220.15</v>
      </c>
      <c r="H172" s="29">
        <v>275.18</v>
      </c>
      <c r="I172" s="29">
        <f t="shared" si="35"/>
        <v>275.18</v>
      </c>
      <c r="J172" s="61">
        <f t="shared" si="36"/>
        <v>1.0093866172563107E-4</v>
      </c>
      <c r="K172" s="36"/>
      <c r="L172" s="33">
        <v>200</v>
      </c>
    </row>
    <row r="173" spans="1:12" s="37" customFormat="1" ht="40.15" customHeight="1">
      <c r="A173" s="23" t="s">
        <v>279</v>
      </c>
      <c r="B173" s="25" t="s">
        <v>1218</v>
      </c>
      <c r="C173" s="25" t="s">
        <v>1207</v>
      </c>
      <c r="D173" s="35" t="s">
        <v>280</v>
      </c>
      <c r="E173" s="27" t="s">
        <v>96</v>
      </c>
      <c r="F173" s="28">
        <v>1</v>
      </c>
      <c r="G173" s="29">
        <v>220.15</v>
      </c>
      <c r="H173" s="29">
        <v>275.18</v>
      </c>
      <c r="I173" s="29">
        <f t="shared" si="35"/>
        <v>275.18</v>
      </c>
      <c r="J173" s="61">
        <f t="shared" si="36"/>
        <v>1.0093866172563107E-4</v>
      </c>
      <c r="K173" s="36"/>
      <c r="L173" s="33">
        <v>180</v>
      </c>
    </row>
    <row r="174" spans="1:12" s="30" customFormat="1" ht="25.15" customHeight="1">
      <c r="A174" s="23" t="s">
        <v>281</v>
      </c>
      <c r="B174" s="25" t="s">
        <v>1481</v>
      </c>
      <c r="C174" s="25" t="s">
        <v>1180</v>
      </c>
      <c r="D174" s="26" t="s">
        <v>282</v>
      </c>
      <c r="E174" s="27" t="s">
        <v>96</v>
      </c>
      <c r="F174" s="28">
        <v>1</v>
      </c>
      <c r="G174" s="29">
        <v>827.93</v>
      </c>
      <c r="H174" s="29">
        <v>1034.9100000000001</v>
      </c>
      <c r="I174" s="29">
        <f t="shared" si="35"/>
        <v>1034.9100000000001</v>
      </c>
      <c r="J174" s="61">
        <f t="shared" si="36"/>
        <v>3.7961490808370102E-4</v>
      </c>
      <c r="K174" s="6"/>
      <c r="L174" s="33">
        <v>800</v>
      </c>
    </row>
    <row r="175" spans="1:12" s="22" customFormat="1" ht="30" customHeight="1">
      <c r="A175" s="17" t="s">
        <v>283</v>
      </c>
      <c r="B175" s="18"/>
      <c r="C175" s="18"/>
      <c r="D175" s="19" t="s">
        <v>284</v>
      </c>
      <c r="E175" s="19"/>
      <c r="F175" s="18"/>
      <c r="G175" s="18"/>
      <c r="H175" s="18"/>
      <c r="I175" s="18"/>
      <c r="J175" s="61">
        <f t="shared" si="36"/>
        <v>0</v>
      </c>
      <c r="K175" s="21"/>
      <c r="L175" s="33">
        <v>120</v>
      </c>
    </row>
    <row r="176" spans="1:12" s="37" customFormat="1" ht="49.9" customHeight="1">
      <c r="A176" s="23" t="s">
        <v>285</v>
      </c>
      <c r="B176" s="25" t="s">
        <v>1482</v>
      </c>
      <c r="C176" s="25" t="s">
        <v>1189</v>
      </c>
      <c r="D176" s="35" t="s">
        <v>286</v>
      </c>
      <c r="E176" s="27" t="s">
        <v>96</v>
      </c>
      <c r="F176" s="28">
        <v>2</v>
      </c>
      <c r="G176" s="29">
        <v>668.67</v>
      </c>
      <c r="H176" s="29">
        <v>835.83</v>
      </c>
      <c r="I176" s="29">
        <f t="shared" ref="I176:I178" si="37">H176*F176</f>
        <v>1671.66</v>
      </c>
      <c r="J176" s="61">
        <f t="shared" si="36"/>
        <v>6.1318091162245955E-4</v>
      </c>
      <c r="K176" s="36"/>
      <c r="L176" s="33">
        <v>7200</v>
      </c>
    </row>
    <row r="177" spans="1:12" s="37" customFormat="1" ht="49.9" customHeight="1">
      <c r="A177" s="23" t="s">
        <v>287</v>
      </c>
      <c r="B177" s="25" t="s">
        <v>1483</v>
      </c>
      <c r="C177" s="25" t="s">
        <v>1189</v>
      </c>
      <c r="D177" s="35" t="s">
        <v>288</v>
      </c>
      <c r="E177" s="27" t="s">
        <v>96</v>
      </c>
      <c r="F177" s="28">
        <v>1</v>
      </c>
      <c r="G177" s="29">
        <v>1120.72</v>
      </c>
      <c r="H177" s="29">
        <v>1400.9</v>
      </c>
      <c r="I177" s="29">
        <f t="shared" si="37"/>
        <v>1400.9</v>
      </c>
      <c r="J177" s="61">
        <f t="shared" si="36"/>
        <v>5.1386354826454155E-4</v>
      </c>
      <c r="K177" s="36"/>
      <c r="L177" s="33">
        <v>750</v>
      </c>
    </row>
    <row r="178" spans="1:12" s="37" customFormat="1" ht="49.9" customHeight="1">
      <c r="A178" s="23" t="s">
        <v>289</v>
      </c>
      <c r="B178" s="25" t="s">
        <v>1484</v>
      </c>
      <c r="C178" s="25" t="s">
        <v>1189</v>
      </c>
      <c r="D178" s="35" t="s">
        <v>290</v>
      </c>
      <c r="E178" s="27" t="s">
        <v>96</v>
      </c>
      <c r="F178" s="28">
        <v>1</v>
      </c>
      <c r="G178" s="29">
        <v>1317.98</v>
      </c>
      <c r="H178" s="29">
        <v>1647.47</v>
      </c>
      <c r="I178" s="29">
        <f t="shared" si="37"/>
        <v>1647.47</v>
      </c>
      <c r="J178" s="61">
        <f t="shared" si="36"/>
        <v>6.0430778775029219E-4</v>
      </c>
      <c r="K178" s="36"/>
      <c r="L178" s="33">
        <v>300</v>
      </c>
    </row>
    <row r="179" spans="1:12" s="22" customFormat="1" ht="30" customHeight="1">
      <c r="A179" s="17" t="s">
        <v>291</v>
      </c>
      <c r="B179" s="18"/>
      <c r="C179" s="18"/>
      <c r="D179" s="19" t="s">
        <v>292</v>
      </c>
      <c r="E179" s="19"/>
      <c r="F179" s="18"/>
      <c r="G179" s="18"/>
      <c r="H179" s="18"/>
      <c r="I179" s="18"/>
      <c r="J179" s="63"/>
      <c r="K179" s="21"/>
      <c r="L179" s="33">
        <v>400</v>
      </c>
    </row>
    <row r="180" spans="1:12" s="30" customFormat="1" ht="25.15" customHeight="1">
      <c r="A180" s="23" t="s">
        <v>293</v>
      </c>
      <c r="B180" s="24" t="s">
        <v>1472</v>
      </c>
      <c r="C180" s="25" t="s">
        <v>1180</v>
      </c>
      <c r="D180" s="26" t="s">
        <v>1460</v>
      </c>
      <c r="E180" s="27" t="s">
        <v>30</v>
      </c>
      <c r="F180" s="28">
        <v>150</v>
      </c>
      <c r="G180" s="29">
        <v>32.200000000000003</v>
      </c>
      <c r="H180" s="29">
        <v>40.25</v>
      </c>
      <c r="I180" s="29">
        <f t="shared" ref="I180:I191" si="38">H180*F180</f>
        <v>6037.5</v>
      </c>
      <c r="J180" s="61">
        <f t="shared" ref="J180:J191" si="39">I180/$I$754</f>
        <v>2.2146128721872867E-3</v>
      </c>
      <c r="K180" s="6"/>
      <c r="L180" s="33">
        <v>100</v>
      </c>
    </row>
    <row r="181" spans="1:12" s="30" customFormat="1" ht="25.15" customHeight="1">
      <c r="A181" s="23" t="s">
        <v>294</v>
      </c>
      <c r="B181" s="24" t="s">
        <v>1473</v>
      </c>
      <c r="C181" s="25" t="s">
        <v>1180</v>
      </c>
      <c r="D181" s="26" t="s">
        <v>1461</v>
      </c>
      <c r="E181" s="27" t="s">
        <v>30</v>
      </c>
      <c r="F181" s="28">
        <v>780</v>
      </c>
      <c r="G181" s="29">
        <v>10.24</v>
      </c>
      <c r="H181" s="29">
        <v>12.8</v>
      </c>
      <c r="I181" s="29">
        <f t="shared" si="38"/>
        <v>9984</v>
      </c>
      <c r="J181" s="61">
        <f t="shared" si="39"/>
        <v>3.6622269011872244E-3</v>
      </c>
      <c r="K181" s="6"/>
      <c r="L181" s="33">
        <v>500</v>
      </c>
    </row>
    <row r="182" spans="1:12" s="30" customFormat="1" ht="25.15" customHeight="1">
      <c r="A182" s="23" t="s">
        <v>295</v>
      </c>
      <c r="B182" s="24" t="s">
        <v>1474</v>
      </c>
      <c r="C182" s="25" t="s">
        <v>1180</v>
      </c>
      <c r="D182" s="26" t="s">
        <v>1462</v>
      </c>
      <c r="E182" s="27" t="s">
        <v>30</v>
      </c>
      <c r="F182" s="28">
        <v>100</v>
      </c>
      <c r="G182" s="29">
        <v>13.21</v>
      </c>
      <c r="H182" s="29">
        <v>16.510000000000002</v>
      </c>
      <c r="I182" s="29">
        <f t="shared" si="38"/>
        <v>1651.0000000000002</v>
      </c>
      <c r="J182" s="61">
        <f t="shared" si="39"/>
        <v>6.0560262558694998E-4</v>
      </c>
      <c r="K182" s="6"/>
      <c r="L182" s="33">
        <v>25</v>
      </c>
    </row>
    <row r="183" spans="1:12" s="30" customFormat="1" ht="25.15" customHeight="1">
      <c r="A183" s="23" t="s">
        <v>296</v>
      </c>
      <c r="B183" s="24" t="s">
        <v>1472</v>
      </c>
      <c r="C183" s="25" t="s">
        <v>1180</v>
      </c>
      <c r="D183" s="26" t="s">
        <v>1463</v>
      </c>
      <c r="E183" s="27" t="s">
        <v>1284</v>
      </c>
      <c r="F183" s="28">
        <v>20</v>
      </c>
      <c r="G183" s="29">
        <v>32.200000000000003</v>
      </c>
      <c r="H183" s="29">
        <v>40.25</v>
      </c>
      <c r="I183" s="29">
        <f t="shared" si="38"/>
        <v>805</v>
      </c>
      <c r="J183" s="61">
        <f t="shared" si="39"/>
        <v>2.9528171629163819E-4</v>
      </c>
      <c r="K183" s="6"/>
      <c r="L183" s="33">
        <v>125</v>
      </c>
    </row>
    <row r="184" spans="1:12" s="30" customFormat="1" ht="25.15" customHeight="1">
      <c r="A184" s="23" t="s">
        <v>297</v>
      </c>
      <c r="B184" s="24" t="s">
        <v>1475</v>
      </c>
      <c r="C184" s="25" t="s">
        <v>1180</v>
      </c>
      <c r="D184" s="26" t="s">
        <v>1464</v>
      </c>
      <c r="E184" s="27" t="s">
        <v>30</v>
      </c>
      <c r="F184" s="28">
        <v>50</v>
      </c>
      <c r="G184" s="29">
        <v>24.21</v>
      </c>
      <c r="H184" s="29">
        <v>30.26</v>
      </c>
      <c r="I184" s="29">
        <f t="shared" si="38"/>
        <v>1513</v>
      </c>
      <c r="J184" s="61">
        <f t="shared" si="39"/>
        <v>5.549829027940976E-4</v>
      </c>
      <c r="K184" s="6"/>
      <c r="L184" s="33">
        <v>130</v>
      </c>
    </row>
    <row r="185" spans="1:12" s="30" customFormat="1" ht="25.15" customHeight="1">
      <c r="A185" s="23" t="s">
        <v>298</v>
      </c>
      <c r="B185" s="24" t="s">
        <v>1476</v>
      </c>
      <c r="C185" s="25" t="s">
        <v>1180</v>
      </c>
      <c r="D185" s="26" t="s">
        <v>1465</v>
      </c>
      <c r="E185" s="27" t="s">
        <v>30</v>
      </c>
      <c r="F185" s="28">
        <v>60</v>
      </c>
      <c r="G185" s="29">
        <v>18.84</v>
      </c>
      <c r="H185" s="29">
        <v>23.55</v>
      </c>
      <c r="I185" s="29">
        <f t="shared" si="38"/>
        <v>1413</v>
      </c>
      <c r="J185" s="61">
        <f t="shared" si="39"/>
        <v>5.1830194424855249E-4</v>
      </c>
      <c r="K185" s="6"/>
      <c r="L185" s="33">
        <v>50</v>
      </c>
    </row>
    <row r="186" spans="1:12" s="30" customFormat="1" ht="25.15" customHeight="1">
      <c r="A186" s="23" t="s">
        <v>299</v>
      </c>
      <c r="B186" s="24" t="s">
        <v>1477</v>
      </c>
      <c r="C186" s="25" t="s">
        <v>1180</v>
      </c>
      <c r="D186" s="26" t="s">
        <v>1466</v>
      </c>
      <c r="E186" s="27" t="s">
        <v>30</v>
      </c>
      <c r="F186" s="28">
        <v>40</v>
      </c>
      <c r="G186" s="29">
        <v>12.73</v>
      </c>
      <c r="H186" s="29">
        <v>15.91</v>
      </c>
      <c r="I186" s="29">
        <f t="shared" si="38"/>
        <v>636.4</v>
      </c>
      <c r="J186" s="61">
        <f t="shared" si="39"/>
        <v>2.3343762018384912E-4</v>
      </c>
      <c r="K186" s="6"/>
      <c r="L186" s="33">
        <v>60</v>
      </c>
    </row>
    <row r="187" spans="1:12" s="30" customFormat="1" ht="25.15" customHeight="1">
      <c r="A187" s="23" t="s">
        <v>300</v>
      </c>
      <c r="B187" s="24" t="s">
        <v>1478</v>
      </c>
      <c r="C187" s="25" t="s">
        <v>1180</v>
      </c>
      <c r="D187" s="26" t="s">
        <v>1467</v>
      </c>
      <c r="E187" s="27" t="s">
        <v>1284</v>
      </c>
      <c r="F187" s="28">
        <v>200</v>
      </c>
      <c r="G187" s="29">
        <v>8.8800000000000008</v>
      </c>
      <c r="H187" s="29">
        <v>11.1</v>
      </c>
      <c r="I187" s="29">
        <f t="shared" si="38"/>
        <v>2220</v>
      </c>
      <c r="J187" s="61">
        <f t="shared" si="39"/>
        <v>8.1431727971110167E-4</v>
      </c>
      <c r="K187" s="6"/>
      <c r="L187" s="33">
        <v>1</v>
      </c>
    </row>
    <row r="188" spans="1:12" s="30" customFormat="1" ht="25.15" customHeight="1">
      <c r="A188" s="23" t="s">
        <v>301</v>
      </c>
      <c r="B188" s="24" t="s">
        <v>1219</v>
      </c>
      <c r="C188" s="25" t="s">
        <v>1189</v>
      </c>
      <c r="D188" s="26" t="s">
        <v>1468</v>
      </c>
      <c r="E188" s="27" t="s">
        <v>1284</v>
      </c>
      <c r="F188" s="28">
        <v>800</v>
      </c>
      <c r="G188" s="29">
        <v>3.74</v>
      </c>
      <c r="H188" s="29">
        <v>4.67</v>
      </c>
      <c r="I188" s="29">
        <f t="shared" ref="I188:I189" si="40">H188*F188</f>
        <v>3736</v>
      </c>
      <c r="J188" s="61">
        <f t="shared" si="39"/>
        <v>1.3704006112615656E-3</v>
      </c>
      <c r="K188" s="6"/>
      <c r="L188" s="33">
        <v>27</v>
      </c>
    </row>
    <row r="189" spans="1:12" s="30" customFormat="1" ht="25.15" customHeight="1">
      <c r="A189" s="23" t="s">
        <v>302</v>
      </c>
      <c r="B189" s="24" t="s">
        <v>1220</v>
      </c>
      <c r="C189" s="25" t="s">
        <v>1189</v>
      </c>
      <c r="D189" s="26" t="s">
        <v>1469</v>
      </c>
      <c r="E189" s="27" t="s">
        <v>1284</v>
      </c>
      <c r="F189" s="28">
        <v>50</v>
      </c>
      <c r="G189" s="29">
        <v>11.79</v>
      </c>
      <c r="H189" s="29">
        <v>14.73</v>
      </c>
      <c r="I189" s="29">
        <f t="shared" si="40"/>
        <v>736.5</v>
      </c>
      <c r="J189" s="61">
        <f t="shared" si="39"/>
        <v>2.7015525968793978E-4</v>
      </c>
      <c r="K189" s="6"/>
      <c r="L189" s="33">
        <v>5</v>
      </c>
    </row>
    <row r="190" spans="1:12" s="30" customFormat="1" ht="25.15" customHeight="1">
      <c r="A190" s="23" t="s">
        <v>1285</v>
      </c>
      <c r="B190" s="24" t="s">
        <v>1219</v>
      </c>
      <c r="C190" s="25" t="s">
        <v>1189</v>
      </c>
      <c r="D190" s="26" t="s">
        <v>1470</v>
      </c>
      <c r="E190" s="27" t="s">
        <v>1284</v>
      </c>
      <c r="F190" s="28">
        <v>800</v>
      </c>
      <c r="G190" s="29">
        <v>3.74</v>
      </c>
      <c r="H190" s="29">
        <v>4.67</v>
      </c>
      <c r="I190" s="29">
        <f t="shared" si="38"/>
        <v>3736</v>
      </c>
      <c r="J190" s="61">
        <f t="shared" si="39"/>
        <v>1.3704006112615656E-3</v>
      </c>
      <c r="K190" s="6"/>
      <c r="L190" s="33">
        <v>27</v>
      </c>
    </row>
    <row r="191" spans="1:12" s="30" customFormat="1" ht="25.15" customHeight="1">
      <c r="A191" s="23" t="s">
        <v>1286</v>
      </c>
      <c r="B191" s="24" t="s">
        <v>1220</v>
      </c>
      <c r="C191" s="25" t="s">
        <v>1189</v>
      </c>
      <c r="D191" s="26" t="s">
        <v>1471</v>
      </c>
      <c r="E191" s="27" t="s">
        <v>1284</v>
      </c>
      <c r="F191" s="28">
        <v>120</v>
      </c>
      <c r="G191" s="29">
        <v>11.79</v>
      </c>
      <c r="H191" s="29">
        <v>14.73</v>
      </c>
      <c r="I191" s="29">
        <f t="shared" si="38"/>
        <v>1767.6000000000001</v>
      </c>
      <c r="J191" s="61">
        <f t="shared" si="39"/>
        <v>6.4837262325105562E-4</v>
      </c>
      <c r="K191" s="6"/>
      <c r="L191" s="33">
        <v>5</v>
      </c>
    </row>
    <row r="192" spans="1:12" s="22" customFormat="1" ht="30" customHeight="1">
      <c r="A192" s="17" t="s">
        <v>303</v>
      </c>
      <c r="B192" s="18"/>
      <c r="C192" s="18"/>
      <c r="D192" s="19" t="s">
        <v>304</v>
      </c>
      <c r="E192" s="19"/>
      <c r="F192" s="18"/>
      <c r="G192" s="18"/>
      <c r="H192" s="18"/>
      <c r="I192" s="18"/>
      <c r="J192" s="63"/>
      <c r="K192" s="21"/>
      <c r="L192" s="33">
        <v>12</v>
      </c>
    </row>
    <row r="193" spans="1:12" s="42" customFormat="1" ht="70.150000000000006" customHeight="1">
      <c r="A193" s="31" t="s">
        <v>305</v>
      </c>
      <c r="B193" s="38"/>
      <c r="C193" s="38"/>
      <c r="D193" s="19" t="s">
        <v>306</v>
      </c>
      <c r="E193" s="39"/>
      <c r="F193" s="32"/>
      <c r="G193" s="40"/>
      <c r="H193" s="40"/>
      <c r="I193" s="40"/>
      <c r="J193" s="64"/>
      <c r="K193" s="41"/>
      <c r="L193" s="33">
        <v>1</v>
      </c>
    </row>
    <row r="194" spans="1:12" s="30" customFormat="1" ht="25.15" customHeight="1">
      <c r="A194" s="23" t="s">
        <v>307</v>
      </c>
      <c r="B194" s="25" t="s">
        <v>1485</v>
      </c>
      <c r="C194" s="25" t="s">
        <v>1180</v>
      </c>
      <c r="D194" s="26" t="s">
        <v>308</v>
      </c>
      <c r="E194" s="27" t="s">
        <v>30</v>
      </c>
      <c r="F194" s="28">
        <v>7200</v>
      </c>
      <c r="G194" s="29">
        <v>4.87</v>
      </c>
      <c r="H194" s="29">
        <v>6.08</v>
      </c>
      <c r="I194" s="29">
        <f t="shared" ref="I194:I196" si="41">H194*F194</f>
        <v>43776</v>
      </c>
      <c r="J194" s="61">
        <f>I194/$I$754</f>
        <v>1.6057456412897832E-2</v>
      </c>
      <c r="K194" s="6"/>
      <c r="L194" s="33">
        <v>14</v>
      </c>
    </row>
    <row r="195" spans="1:12" s="30" customFormat="1" ht="25.15" customHeight="1">
      <c r="A195" s="23" t="s">
        <v>309</v>
      </c>
      <c r="B195" s="25" t="s">
        <v>1486</v>
      </c>
      <c r="C195" s="25" t="s">
        <v>1180</v>
      </c>
      <c r="D195" s="26" t="s">
        <v>310</v>
      </c>
      <c r="E195" s="27" t="s">
        <v>30</v>
      </c>
      <c r="F195" s="28">
        <v>750</v>
      </c>
      <c r="G195" s="29">
        <v>7.56</v>
      </c>
      <c r="H195" s="29">
        <v>9.4499999999999993</v>
      </c>
      <c r="I195" s="29">
        <f t="shared" si="41"/>
        <v>7087.4999999999991</v>
      </c>
      <c r="J195" s="61">
        <f>I195/$I$754</f>
        <v>2.5997629369155098E-3</v>
      </c>
      <c r="K195" s="6"/>
      <c r="L195" s="33">
        <v>2</v>
      </c>
    </row>
    <row r="196" spans="1:12" s="30" customFormat="1" ht="25.15" customHeight="1">
      <c r="A196" s="23" t="s">
        <v>311</v>
      </c>
      <c r="B196" s="25" t="s">
        <v>1487</v>
      </c>
      <c r="C196" s="25" t="s">
        <v>1180</v>
      </c>
      <c r="D196" s="26" t="s">
        <v>312</v>
      </c>
      <c r="E196" s="27" t="s">
        <v>30</v>
      </c>
      <c r="F196" s="28">
        <v>350</v>
      </c>
      <c r="G196" s="29">
        <v>10.61</v>
      </c>
      <c r="H196" s="29">
        <v>13.26</v>
      </c>
      <c r="I196" s="29">
        <f t="shared" si="41"/>
        <v>4641</v>
      </c>
      <c r="J196" s="61">
        <f>I196/$I$754</f>
        <v>1.702363286098749E-3</v>
      </c>
      <c r="K196" s="6"/>
      <c r="L196" s="33">
        <v>51</v>
      </c>
    </row>
    <row r="197" spans="1:12" s="42" customFormat="1" ht="70.150000000000006" customHeight="1">
      <c r="A197" s="31" t="s">
        <v>313</v>
      </c>
      <c r="B197" s="38"/>
      <c r="C197" s="38"/>
      <c r="D197" s="19" t="s">
        <v>314</v>
      </c>
      <c r="E197" s="39"/>
      <c r="F197" s="32"/>
      <c r="G197" s="40"/>
      <c r="H197" s="40"/>
      <c r="I197" s="40"/>
      <c r="J197" s="64"/>
      <c r="K197" s="41"/>
      <c r="L197" s="33">
        <v>8</v>
      </c>
    </row>
    <row r="198" spans="1:12" s="30" customFormat="1" ht="25.15" customHeight="1">
      <c r="A198" s="23" t="s">
        <v>315</v>
      </c>
      <c r="B198" s="25" t="s">
        <v>1488</v>
      </c>
      <c r="C198" s="25" t="s">
        <v>1180</v>
      </c>
      <c r="D198" s="26" t="s">
        <v>312</v>
      </c>
      <c r="E198" s="27" t="s">
        <v>30</v>
      </c>
      <c r="F198" s="28">
        <v>400</v>
      </c>
      <c r="G198" s="29">
        <v>11.48</v>
      </c>
      <c r="H198" s="29">
        <v>14.35</v>
      </c>
      <c r="I198" s="29">
        <f t="shared" ref="I198:I203" si="42">H198*F198</f>
        <v>5740</v>
      </c>
      <c r="J198" s="61">
        <f t="shared" ref="J198:J203" si="43">I198/$I$754</f>
        <v>2.10548702051429E-3</v>
      </c>
      <c r="K198" s="6"/>
      <c r="L198" s="33">
        <v>5</v>
      </c>
    </row>
    <row r="199" spans="1:12" s="30" customFormat="1" ht="25.15" customHeight="1">
      <c r="A199" s="23" t="s">
        <v>316</v>
      </c>
      <c r="B199" s="25" t="s">
        <v>1489</v>
      </c>
      <c r="C199" s="25" t="s">
        <v>1180</v>
      </c>
      <c r="D199" s="26" t="s">
        <v>317</v>
      </c>
      <c r="E199" s="27" t="s">
        <v>30</v>
      </c>
      <c r="F199" s="28">
        <v>100</v>
      </c>
      <c r="G199" s="29">
        <v>12</v>
      </c>
      <c r="H199" s="29">
        <v>15</v>
      </c>
      <c r="I199" s="29">
        <f t="shared" si="42"/>
        <v>1500</v>
      </c>
      <c r="J199" s="61">
        <f t="shared" si="43"/>
        <v>5.5021437818317677E-4</v>
      </c>
      <c r="K199" s="6"/>
      <c r="L199" s="33">
        <v>70</v>
      </c>
    </row>
    <row r="200" spans="1:12" s="30" customFormat="1" ht="25.15" customHeight="1">
      <c r="A200" s="23" t="s">
        <v>318</v>
      </c>
      <c r="B200" s="25" t="s">
        <v>1490</v>
      </c>
      <c r="C200" s="25" t="s">
        <v>1180</v>
      </c>
      <c r="D200" s="26" t="s">
        <v>319</v>
      </c>
      <c r="E200" s="27" t="s">
        <v>30</v>
      </c>
      <c r="F200" s="28">
        <v>500</v>
      </c>
      <c r="G200" s="29">
        <v>19.079999999999998</v>
      </c>
      <c r="H200" s="29">
        <v>23.85</v>
      </c>
      <c r="I200" s="29">
        <f t="shared" si="42"/>
        <v>11925</v>
      </c>
      <c r="J200" s="61">
        <f t="shared" si="43"/>
        <v>4.3742043065562557E-3</v>
      </c>
      <c r="K200" s="6"/>
      <c r="L200" s="33">
        <v>1</v>
      </c>
    </row>
    <row r="201" spans="1:12" s="30" customFormat="1" ht="25.15" customHeight="1">
      <c r="A201" s="23" t="s">
        <v>320</v>
      </c>
      <c r="B201" s="25" t="s">
        <v>1491</v>
      </c>
      <c r="C201" s="25" t="s">
        <v>1180</v>
      </c>
      <c r="D201" s="26" t="s">
        <v>321</v>
      </c>
      <c r="E201" s="27" t="s">
        <v>30</v>
      </c>
      <c r="F201" s="28">
        <v>25</v>
      </c>
      <c r="G201" s="29">
        <v>29.54</v>
      </c>
      <c r="H201" s="29">
        <v>36.92</v>
      </c>
      <c r="I201" s="29">
        <f t="shared" si="42"/>
        <v>923</v>
      </c>
      <c r="J201" s="61">
        <f t="shared" si="43"/>
        <v>3.3856524737538145E-4</v>
      </c>
      <c r="K201" s="6"/>
      <c r="L201" s="33">
        <v>1</v>
      </c>
    </row>
    <row r="202" spans="1:12" s="30" customFormat="1" ht="25.15" customHeight="1">
      <c r="A202" s="23" t="s">
        <v>322</v>
      </c>
      <c r="B202" s="25" t="s">
        <v>1492</v>
      </c>
      <c r="C202" s="25" t="s">
        <v>1180</v>
      </c>
      <c r="D202" s="26" t="s">
        <v>323</v>
      </c>
      <c r="E202" s="27" t="s">
        <v>30</v>
      </c>
      <c r="F202" s="28">
        <v>125</v>
      </c>
      <c r="G202" s="29">
        <v>41.71</v>
      </c>
      <c r="H202" s="29">
        <v>52.13</v>
      </c>
      <c r="I202" s="29">
        <f t="shared" si="42"/>
        <v>6516.25</v>
      </c>
      <c r="J202" s="61">
        <f t="shared" si="43"/>
        <v>2.3902229612240838E-3</v>
      </c>
      <c r="K202" s="6"/>
      <c r="L202" s="33">
        <v>1</v>
      </c>
    </row>
    <row r="203" spans="1:12" s="30" customFormat="1" ht="25.15" customHeight="1">
      <c r="A203" s="23" t="s">
        <v>324</v>
      </c>
      <c r="B203" s="25" t="s">
        <v>1493</v>
      </c>
      <c r="C203" s="25" t="s">
        <v>1180</v>
      </c>
      <c r="D203" s="26" t="s">
        <v>325</v>
      </c>
      <c r="E203" s="27" t="s">
        <v>30</v>
      </c>
      <c r="F203" s="28">
        <v>130</v>
      </c>
      <c r="G203" s="29">
        <v>61.65</v>
      </c>
      <c r="H203" s="29">
        <v>77.06</v>
      </c>
      <c r="I203" s="29">
        <f t="shared" si="42"/>
        <v>10017.800000000001</v>
      </c>
      <c r="J203" s="61">
        <f t="shared" si="43"/>
        <v>3.6746250651756192E-3</v>
      </c>
      <c r="K203" s="6"/>
      <c r="L203" s="33">
        <v>5</v>
      </c>
    </row>
    <row r="204" spans="1:12" s="42" customFormat="1" ht="70.150000000000006" customHeight="1">
      <c r="A204" s="31" t="s">
        <v>326</v>
      </c>
      <c r="B204" s="38"/>
      <c r="C204" s="38"/>
      <c r="D204" s="19" t="s">
        <v>327</v>
      </c>
      <c r="E204" s="39"/>
      <c r="F204" s="32"/>
      <c r="G204" s="40"/>
      <c r="H204" s="40"/>
      <c r="I204" s="40"/>
      <c r="J204" s="64"/>
      <c r="K204" s="41"/>
      <c r="L204" s="33">
        <v>7</v>
      </c>
    </row>
    <row r="205" spans="1:12" s="30" customFormat="1" ht="25.15" customHeight="1">
      <c r="A205" s="23" t="s">
        <v>328</v>
      </c>
      <c r="B205" s="25" t="s">
        <v>1221</v>
      </c>
      <c r="C205" s="25" t="s">
        <v>1180</v>
      </c>
      <c r="D205" s="26" t="s">
        <v>329</v>
      </c>
      <c r="E205" s="27" t="s">
        <v>30</v>
      </c>
      <c r="F205" s="28">
        <v>50</v>
      </c>
      <c r="G205" s="29">
        <v>4.0599999999999996</v>
      </c>
      <c r="H205" s="29">
        <v>5.07</v>
      </c>
      <c r="I205" s="29">
        <f t="shared" ref="I205:I206" si="44">H205*F205</f>
        <v>253.5</v>
      </c>
      <c r="J205" s="61">
        <f>I205/$I$754</f>
        <v>9.2986229912956871E-5</v>
      </c>
      <c r="K205" s="6"/>
      <c r="L205" s="33">
        <v>3</v>
      </c>
    </row>
    <row r="206" spans="1:12" s="30" customFormat="1" ht="25.15" customHeight="1">
      <c r="A206" s="23" t="s">
        <v>330</v>
      </c>
      <c r="B206" s="25" t="s">
        <v>1222</v>
      </c>
      <c r="C206" s="25" t="s">
        <v>1180</v>
      </c>
      <c r="D206" s="26" t="s">
        <v>331</v>
      </c>
      <c r="E206" s="27" t="s">
        <v>30</v>
      </c>
      <c r="F206" s="28">
        <v>60</v>
      </c>
      <c r="G206" s="29">
        <v>5.49</v>
      </c>
      <c r="H206" s="29">
        <v>6.86</v>
      </c>
      <c r="I206" s="29">
        <f t="shared" si="44"/>
        <v>411.6</v>
      </c>
      <c r="J206" s="61">
        <f>I206/$I$754</f>
        <v>1.5097882537346371E-4</v>
      </c>
      <c r="K206" s="6"/>
      <c r="L206" s="33">
        <v>1</v>
      </c>
    </row>
    <row r="207" spans="1:12" s="22" customFormat="1" ht="30" customHeight="1">
      <c r="A207" s="17" t="s">
        <v>332</v>
      </c>
      <c r="B207" s="18"/>
      <c r="C207" s="18"/>
      <c r="D207" s="19" t="s">
        <v>333</v>
      </c>
      <c r="E207" s="19"/>
      <c r="F207" s="18"/>
      <c r="G207" s="18"/>
      <c r="H207" s="18"/>
      <c r="I207" s="18"/>
      <c r="J207" s="63"/>
      <c r="K207" s="21"/>
      <c r="L207" s="33">
        <v>4</v>
      </c>
    </row>
    <row r="208" spans="1:12" s="30" customFormat="1" ht="25.15" customHeight="1">
      <c r="A208" s="23" t="s">
        <v>334</v>
      </c>
      <c r="B208" s="24" t="s">
        <v>1494</v>
      </c>
      <c r="C208" s="25" t="s">
        <v>1180</v>
      </c>
      <c r="D208" s="26" t="s">
        <v>335</v>
      </c>
      <c r="E208" s="27" t="s">
        <v>96</v>
      </c>
      <c r="F208" s="43">
        <v>6</v>
      </c>
      <c r="G208" s="29">
        <v>37.49</v>
      </c>
      <c r="H208" s="29">
        <v>46.86</v>
      </c>
      <c r="I208" s="29">
        <f t="shared" ref="I208:I220" si="45">H208*F208</f>
        <v>281.15999999999997</v>
      </c>
      <c r="J208" s="61">
        <f t="shared" ref="J208:J220" si="46">I208/$I$754</f>
        <v>1.0313218304665464E-4</v>
      </c>
      <c r="K208" s="6"/>
      <c r="L208" s="33">
        <v>150</v>
      </c>
    </row>
    <row r="209" spans="1:12" s="30" customFormat="1" ht="25.15" customHeight="1">
      <c r="A209" s="23" t="s">
        <v>336</v>
      </c>
      <c r="B209" s="24" t="s">
        <v>1495</v>
      </c>
      <c r="C209" s="25" t="s">
        <v>1180</v>
      </c>
      <c r="D209" s="26" t="s">
        <v>337</v>
      </c>
      <c r="E209" s="27" t="s">
        <v>96</v>
      </c>
      <c r="F209" s="43">
        <v>8</v>
      </c>
      <c r="G209" s="29">
        <v>33.549999999999997</v>
      </c>
      <c r="H209" s="29">
        <v>41.93</v>
      </c>
      <c r="I209" s="29">
        <f t="shared" si="45"/>
        <v>335.44</v>
      </c>
      <c r="J209" s="61">
        <f t="shared" si="46"/>
        <v>1.2304260734517656E-4</v>
      </c>
      <c r="K209" s="6"/>
      <c r="L209" s="33">
        <v>2</v>
      </c>
    </row>
    <row r="210" spans="1:12" s="30" customFormat="1" ht="25.15" customHeight="1">
      <c r="A210" s="23" t="s">
        <v>338</v>
      </c>
      <c r="B210" s="24" t="s">
        <v>1496</v>
      </c>
      <c r="C210" s="25" t="s">
        <v>1180</v>
      </c>
      <c r="D210" s="26" t="s">
        <v>339</v>
      </c>
      <c r="E210" s="27" t="s">
        <v>96</v>
      </c>
      <c r="F210" s="43">
        <v>20</v>
      </c>
      <c r="G210" s="29">
        <v>27.74</v>
      </c>
      <c r="H210" s="29">
        <v>34.67</v>
      </c>
      <c r="I210" s="29">
        <f t="shared" si="45"/>
        <v>693.40000000000009</v>
      </c>
      <c r="J210" s="61">
        <f t="shared" si="46"/>
        <v>2.5434576655480987E-4</v>
      </c>
      <c r="K210" s="6"/>
      <c r="L210" s="33">
        <v>3</v>
      </c>
    </row>
    <row r="211" spans="1:12" s="30" customFormat="1" ht="25.15" customHeight="1">
      <c r="A211" s="23" t="s">
        <v>340</v>
      </c>
      <c r="B211" s="24" t="s">
        <v>1497</v>
      </c>
      <c r="C211" s="25" t="s">
        <v>1180</v>
      </c>
      <c r="D211" s="26" t="s">
        <v>341</v>
      </c>
      <c r="E211" s="27" t="s">
        <v>96</v>
      </c>
      <c r="F211" s="43">
        <v>3</v>
      </c>
      <c r="G211" s="29">
        <v>45.5</v>
      </c>
      <c r="H211" s="29">
        <v>56.87</v>
      </c>
      <c r="I211" s="29">
        <f t="shared" si="45"/>
        <v>170.60999999999999</v>
      </c>
      <c r="J211" s="61">
        <f t="shared" si="46"/>
        <v>6.2581383374554517E-5</v>
      </c>
      <c r="K211" s="6"/>
      <c r="L211" s="33">
        <v>3</v>
      </c>
    </row>
    <row r="212" spans="1:12" s="30" customFormat="1" ht="25.15" customHeight="1">
      <c r="A212" s="23" t="s">
        <v>342</v>
      </c>
      <c r="B212" s="24" t="s">
        <v>1498</v>
      </c>
      <c r="C212" s="25" t="s">
        <v>1180</v>
      </c>
      <c r="D212" s="26" t="s">
        <v>343</v>
      </c>
      <c r="E212" s="27" t="s">
        <v>96</v>
      </c>
      <c r="F212" s="43">
        <v>10</v>
      </c>
      <c r="G212" s="29">
        <v>32.82</v>
      </c>
      <c r="H212" s="29">
        <v>41.02</v>
      </c>
      <c r="I212" s="29">
        <f t="shared" si="45"/>
        <v>410.20000000000005</v>
      </c>
      <c r="J212" s="61">
        <f t="shared" si="46"/>
        <v>1.504652919538261E-4</v>
      </c>
      <c r="K212" s="6"/>
      <c r="L212" s="33">
        <v>1</v>
      </c>
    </row>
    <row r="213" spans="1:12" s="30" customFormat="1" ht="25.15" customHeight="1">
      <c r="A213" s="23" t="s">
        <v>344</v>
      </c>
      <c r="B213" s="24">
        <v>39352</v>
      </c>
      <c r="C213" s="25" t="s">
        <v>1180</v>
      </c>
      <c r="D213" s="26" t="s">
        <v>345</v>
      </c>
      <c r="E213" s="27" t="s">
        <v>96</v>
      </c>
      <c r="F213" s="43">
        <v>8</v>
      </c>
      <c r="G213" s="29">
        <v>3.7</v>
      </c>
      <c r="H213" s="29">
        <v>4.62</v>
      </c>
      <c r="I213" s="29">
        <f t="shared" si="45"/>
        <v>36.96</v>
      </c>
      <c r="J213" s="61">
        <f t="shared" si="46"/>
        <v>1.3557282278433476E-5</v>
      </c>
      <c r="K213" s="6"/>
      <c r="L213" s="33">
        <v>8</v>
      </c>
    </row>
    <row r="214" spans="1:12" s="30" customFormat="1" ht="25.15" customHeight="1">
      <c r="A214" s="23" t="s">
        <v>346</v>
      </c>
      <c r="B214" s="24">
        <v>7543</v>
      </c>
      <c r="C214" s="25" t="s">
        <v>1180</v>
      </c>
      <c r="D214" s="26" t="s">
        <v>347</v>
      </c>
      <c r="E214" s="27" t="s">
        <v>96</v>
      </c>
      <c r="F214" s="43">
        <v>20</v>
      </c>
      <c r="G214" s="29">
        <v>5.99</v>
      </c>
      <c r="H214" s="29">
        <v>7.48</v>
      </c>
      <c r="I214" s="29">
        <f t="shared" si="45"/>
        <v>149.60000000000002</v>
      </c>
      <c r="J214" s="61">
        <f t="shared" si="46"/>
        <v>5.4874713984135503E-5</v>
      </c>
      <c r="K214" s="6"/>
      <c r="L214" s="33">
        <v>20</v>
      </c>
    </row>
    <row r="215" spans="1:12" s="30" customFormat="1" ht="25.15" customHeight="1">
      <c r="A215" s="23" t="s">
        <v>348</v>
      </c>
      <c r="B215" s="24">
        <v>7543</v>
      </c>
      <c r="C215" s="25" t="s">
        <v>1180</v>
      </c>
      <c r="D215" s="26" t="s">
        <v>349</v>
      </c>
      <c r="E215" s="27" t="s">
        <v>96</v>
      </c>
      <c r="F215" s="43">
        <v>20</v>
      </c>
      <c r="G215" s="29">
        <v>5.99</v>
      </c>
      <c r="H215" s="29">
        <v>7.48</v>
      </c>
      <c r="I215" s="29">
        <f t="shared" si="45"/>
        <v>149.60000000000002</v>
      </c>
      <c r="J215" s="61">
        <f t="shared" si="46"/>
        <v>5.4874713984135503E-5</v>
      </c>
      <c r="K215" s="6"/>
      <c r="L215" s="34"/>
    </row>
    <row r="216" spans="1:12" s="30" customFormat="1" ht="25.15" customHeight="1">
      <c r="A216" s="23" t="s">
        <v>350</v>
      </c>
      <c r="B216" s="24" t="s">
        <v>1499</v>
      </c>
      <c r="C216" s="25" t="s">
        <v>1180</v>
      </c>
      <c r="D216" s="26" t="s">
        <v>351</v>
      </c>
      <c r="E216" s="27" t="s">
        <v>96</v>
      </c>
      <c r="F216" s="43">
        <v>200.00000099999997</v>
      </c>
      <c r="G216" s="29">
        <v>12.16</v>
      </c>
      <c r="H216" s="29">
        <v>15.2</v>
      </c>
      <c r="I216" s="29">
        <f t="shared" si="45"/>
        <v>3040.0000151999993</v>
      </c>
      <c r="J216" s="61">
        <f t="shared" si="46"/>
        <v>1.1151011453600771E-3</v>
      </c>
      <c r="K216" s="6"/>
      <c r="L216" s="33">
        <v>6</v>
      </c>
    </row>
    <row r="217" spans="1:12" s="30" customFormat="1" ht="25.15" customHeight="1">
      <c r="A217" s="23" t="s">
        <v>352</v>
      </c>
      <c r="B217" s="24">
        <v>10569</v>
      </c>
      <c r="C217" s="25" t="s">
        <v>1180</v>
      </c>
      <c r="D217" s="26" t="s">
        <v>353</v>
      </c>
      <c r="E217" s="27" t="s">
        <v>96</v>
      </c>
      <c r="F217" s="43">
        <v>75</v>
      </c>
      <c r="G217" s="29">
        <v>2.93</v>
      </c>
      <c r="H217" s="29">
        <v>3.66</v>
      </c>
      <c r="I217" s="29">
        <f t="shared" si="45"/>
        <v>274.5</v>
      </c>
      <c r="J217" s="61">
        <f t="shared" si="46"/>
        <v>1.0068923120752135E-4</v>
      </c>
      <c r="K217" s="6"/>
      <c r="L217" s="33">
        <v>5</v>
      </c>
    </row>
    <row r="218" spans="1:12" s="30" customFormat="1" ht="25.15" customHeight="1">
      <c r="A218" s="23" t="s">
        <v>354</v>
      </c>
      <c r="B218" s="24">
        <v>39771</v>
      </c>
      <c r="C218" s="25" t="s">
        <v>1180</v>
      </c>
      <c r="D218" s="26" t="s">
        <v>355</v>
      </c>
      <c r="E218" s="27" t="s">
        <v>96</v>
      </c>
      <c r="F218" s="43">
        <v>3</v>
      </c>
      <c r="G218" s="29">
        <v>28.16</v>
      </c>
      <c r="H218" s="29">
        <v>35.200000000000003</v>
      </c>
      <c r="I218" s="29">
        <f t="shared" si="45"/>
        <v>105.60000000000001</v>
      </c>
      <c r="J218" s="61">
        <f t="shared" si="46"/>
        <v>3.873509222409565E-5</v>
      </c>
      <c r="K218" s="6"/>
      <c r="L218" s="33">
        <v>116</v>
      </c>
    </row>
    <row r="219" spans="1:12" s="30" customFormat="1" ht="25.15" customHeight="1">
      <c r="A219" s="23" t="s">
        <v>356</v>
      </c>
      <c r="B219" s="24" t="s">
        <v>1500</v>
      </c>
      <c r="C219" s="25" t="s">
        <v>1189</v>
      </c>
      <c r="D219" s="26" t="s">
        <v>357</v>
      </c>
      <c r="E219" s="27" t="s">
        <v>96</v>
      </c>
      <c r="F219" s="43">
        <v>8</v>
      </c>
      <c r="G219" s="29">
        <v>136.84</v>
      </c>
      <c r="H219" s="29">
        <v>171.05</v>
      </c>
      <c r="I219" s="29">
        <f t="shared" si="45"/>
        <v>1368.4</v>
      </c>
      <c r="J219" s="61">
        <f t="shared" si="46"/>
        <v>5.0194223673723942E-4</v>
      </c>
      <c r="K219" s="6"/>
      <c r="L219" s="33">
        <v>19</v>
      </c>
    </row>
    <row r="220" spans="1:12" s="30" customFormat="1" ht="25.15" customHeight="1">
      <c r="A220" s="23" t="s">
        <v>358</v>
      </c>
      <c r="B220" s="24" t="s">
        <v>1501</v>
      </c>
      <c r="C220" s="25" t="s">
        <v>1189</v>
      </c>
      <c r="D220" s="26" t="s">
        <v>359</v>
      </c>
      <c r="E220" s="27" t="s">
        <v>96</v>
      </c>
      <c r="F220" s="28">
        <v>8</v>
      </c>
      <c r="G220" s="29">
        <v>242.64</v>
      </c>
      <c r="H220" s="29">
        <v>303.3</v>
      </c>
      <c r="I220" s="29">
        <f t="shared" si="45"/>
        <v>2426.4</v>
      </c>
      <c r="J220" s="61">
        <f t="shared" si="46"/>
        <v>8.9002677814910682E-4</v>
      </c>
      <c r="K220" s="6"/>
      <c r="L220" s="33">
        <v>12</v>
      </c>
    </row>
    <row r="221" spans="1:12" s="22" customFormat="1" ht="30" customHeight="1">
      <c r="A221" s="17" t="s">
        <v>360</v>
      </c>
      <c r="B221" s="18"/>
      <c r="C221" s="18"/>
      <c r="D221" s="19" t="s">
        <v>361</v>
      </c>
      <c r="E221" s="19"/>
      <c r="F221" s="18"/>
      <c r="G221" s="18"/>
      <c r="H221" s="18"/>
      <c r="I221" s="18"/>
      <c r="J221" s="63"/>
      <c r="K221" s="21"/>
      <c r="L221" s="33">
        <v>18</v>
      </c>
    </row>
    <row r="222" spans="1:12" s="37" customFormat="1" ht="40.15" customHeight="1">
      <c r="A222" s="23" t="s">
        <v>362</v>
      </c>
      <c r="B222" s="24" t="s">
        <v>1502</v>
      </c>
      <c r="C222" s="25" t="s">
        <v>1189</v>
      </c>
      <c r="D222" s="35" t="s">
        <v>363</v>
      </c>
      <c r="E222" s="27" t="s">
        <v>96</v>
      </c>
      <c r="F222" s="28">
        <v>4</v>
      </c>
      <c r="G222" s="29">
        <v>101.68</v>
      </c>
      <c r="H222" s="29">
        <v>127.1</v>
      </c>
      <c r="I222" s="29">
        <f t="shared" ref="I222:I233" si="47">H222*F222</f>
        <v>508.4</v>
      </c>
      <c r="J222" s="61">
        <f t="shared" ref="J222:J233" si="48">I222/$I$754</f>
        <v>1.8648599324555139E-4</v>
      </c>
      <c r="K222" s="36"/>
      <c r="L222" s="33">
        <v>50</v>
      </c>
    </row>
    <row r="223" spans="1:12" s="37" customFormat="1" ht="40.15" customHeight="1">
      <c r="A223" s="23" t="s">
        <v>364</v>
      </c>
      <c r="B223" s="24" t="s">
        <v>1502</v>
      </c>
      <c r="C223" s="25" t="s">
        <v>1189</v>
      </c>
      <c r="D223" s="35" t="s">
        <v>365</v>
      </c>
      <c r="E223" s="27" t="s">
        <v>96</v>
      </c>
      <c r="F223" s="28">
        <v>1</v>
      </c>
      <c r="G223" s="29">
        <v>101.68</v>
      </c>
      <c r="H223" s="29">
        <v>127.1</v>
      </c>
      <c r="I223" s="29">
        <f t="shared" si="47"/>
        <v>127.1</v>
      </c>
      <c r="J223" s="61">
        <f t="shared" si="48"/>
        <v>4.6621498311387846E-5</v>
      </c>
      <c r="K223" s="36"/>
      <c r="L223" s="33">
        <v>4</v>
      </c>
    </row>
    <row r="224" spans="1:12" s="30" customFormat="1" ht="25.15" customHeight="1">
      <c r="A224" s="23" t="s">
        <v>366</v>
      </c>
      <c r="B224" s="24">
        <v>12359</v>
      </c>
      <c r="C224" s="25" t="s">
        <v>1180</v>
      </c>
      <c r="D224" s="26" t="s">
        <v>367</v>
      </c>
      <c r="E224" s="27" t="s">
        <v>96</v>
      </c>
      <c r="F224" s="28">
        <v>1</v>
      </c>
      <c r="G224" s="29">
        <v>162.30000000000001</v>
      </c>
      <c r="H224" s="29">
        <v>202.87</v>
      </c>
      <c r="I224" s="29">
        <f t="shared" si="47"/>
        <v>202.87</v>
      </c>
      <c r="J224" s="61">
        <f t="shared" si="48"/>
        <v>7.4414660601347383E-5</v>
      </c>
      <c r="K224" s="6"/>
      <c r="L224" s="33">
        <v>5</v>
      </c>
    </row>
    <row r="225" spans="1:12" s="30" customFormat="1" ht="25.15" customHeight="1">
      <c r="A225" s="23" t="s">
        <v>368</v>
      </c>
      <c r="B225" s="24">
        <v>1627</v>
      </c>
      <c r="C225" s="25" t="s">
        <v>1180</v>
      </c>
      <c r="D225" s="26" t="s">
        <v>369</v>
      </c>
      <c r="E225" s="27" t="s">
        <v>96</v>
      </c>
      <c r="F225" s="28">
        <v>3</v>
      </c>
      <c r="G225" s="29">
        <v>787.21</v>
      </c>
      <c r="H225" s="29">
        <v>984.01</v>
      </c>
      <c r="I225" s="29">
        <f t="shared" si="47"/>
        <v>2952.0299999999997</v>
      </c>
      <c r="J225" s="61">
        <f t="shared" si="48"/>
        <v>1.0828329005520554E-3</v>
      </c>
      <c r="K225" s="6"/>
      <c r="L225" s="33">
        <v>2</v>
      </c>
    </row>
    <row r="226" spans="1:12" s="30" customFormat="1" ht="25.15" customHeight="1">
      <c r="A226" s="23" t="s">
        <v>370</v>
      </c>
      <c r="B226" s="24" t="s">
        <v>1503</v>
      </c>
      <c r="C226" s="25" t="s">
        <v>1207</v>
      </c>
      <c r="D226" s="26" t="s">
        <v>371</v>
      </c>
      <c r="E226" s="27" t="s">
        <v>96</v>
      </c>
      <c r="F226" s="28">
        <v>1</v>
      </c>
      <c r="G226" s="29">
        <v>224.4</v>
      </c>
      <c r="H226" s="29">
        <v>280.5</v>
      </c>
      <c r="I226" s="29">
        <f t="shared" si="47"/>
        <v>280.5</v>
      </c>
      <c r="J226" s="61">
        <f t="shared" si="48"/>
        <v>1.0289008872025406E-4</v>
      </c>
      <c r="K226" s="6"/>
      <c r="L226" s="33">
        <v>18</v>
      </c>
    </row>
    <row r="227" spans="1:12" s="37" customFormat="1" ht="40.15" customHeight="1">
      <c r="A227" s="23" t="s">
        <v>372</v>
      </c>
      <c r="B227" s="24">
        <v>7588</v>
      </c>
      <c r="C227" s="25" t="s">
        <v>1180</v>
      </c>
      <c r="D227" s="35" t="s">
        <v>373</v>
      </c>
      <c r="E227" s="27" t="s">
        <v>96</v>
      </c>
      <c r="F227" s="28">
        <v>1</v>
      </c>
      <c r="G227" s="29">
        <v>56.3</v>
      </c>
      <c r="H227" s="29">
        <v>70.37</v>
      </c>
      <c r="I227" s="29">
        <f t="shared" si="47"/>
        <v>70.37</v>
      </c>
      <c r="J227" s="61">
        <f t="shared" si="48"/>
        <v>2.5812390528500102E-5</v>
      </c>
      <c r="K227" s="36"/>
      <c r="L227" s="33">
        <v>2</v>
      </c>
    </row>
    <row r="228" spans="1:12" s="37" customFormat="1" ht="40.15" customHeight="1">
      <c r="A228" s="23" t="s">
        <v>374</v>
      </c>
      <c r="B228" s="24">
        <v>7588</v>
      </c>
      <c r="C228" s="25" t="s">
        <v>1180</v>
      </c>
      <c r="D228" s="35" t="s">
        <v>375</v>
      </c>
      <c r="E228" s="27" t="s">
        <v>96</v>
      </c>
      <c r="F228" s="28">
        <v>1</v>
      </c>
      <c r="G228" s="29">
        <v>56.3</v>
      </c>
      <c r="H228" s="29">
        <v>70.37</v>
      </c>
      <c r="I228" s="29">
        <f t="shared" si="47"/>
        <v>70.37</v>
      </c>
      <c r="J228" s="61">
        <f t="shared" si="48"/>
        <v>2.5812390528500102E-5</v>
      </c>
      <c r="K228" s="36"/>
      <c r="L228" s="33">
        <v>6</v>
      </c>
    </row>
    <row r="229" spans="1:12" s="37" customFormat="1" ht="40.15" customHeight="1">
      <c r="A229" s="23" t="s">
        <v>376</v>
      </c>
      <c r="B229" s="24" t="s">
        <v>1503</v>
      </c>
      <c r="C229" s="25" t="s">
        <v>1207</v>
      </c>
      <c r="D229" s="35" t="s">
        <v>377</v>
      </c>
      <c r="E229" s="27" t="s">
        <v>96</v>
      </c>
      <c r="F229" s="28">
        <v>1</v>
      </c>
      <c r="G229" s="29">
        <v>224.4</v>
      </c>
      <c r="H229" s="29">
        <v>280.5</v>
      </c>
      <c r="I229" s="29">
        <f t="shared" si="47"/>
        <v>280.5</v>
      </c>
      <c r="J229" s="61">
        <f t="shared" si="48"/>
        <v>1.0289008872025406E-4</v>
      </c>
      <c r="K229" s="36"/>
      <c r="L229" s="33">
        <v>49</v>
      </c>
    </row>
    <row r="230" spans="1:12" s="37" customFormat="1" ht="40.15" customHeight="1">
      <c r="A230" s="23" t="s">
        <v>378</v>
      </c>
      <c r="B230" s="24" t="s">
        <v>1504</v>
      </c>
      <c r="C230" s="25" t="s">
        <v>1189</v>
      </c>
      <c r="D230" s="35" t="s">
        <v>379</v>
      </c>
      <c r="E230" s="27" t="s">
        <v>96</v>
      </c>
      <c r="F230" s="28">
        <v>1</v>
      </c>
      <c r="G230" s="29">
        <v>97.67</v>
      </c>
      <c r="H230" s="29">
        <v>122.08</v>
      </c>
      <c r="I230" s="29">
        <f t="shared" si="47"/>
        <v>122.08</v>
      </c>
      <c r="J230" s="61">
        <f t="shared" si="48"/>
        <v>4.4780114192401481E-5</v>
      </c>
      <c r="K230" s="36"/>
      <c r="L230" s="33">
        <v>20</v>
      </c>
    </row>
    <row r="231" spans="1:12" s="37" customFormat="1" ht="40.15" customHeight="1">
      <c r="A231" s="23" t="s">
        <v>380</v>
      </c>
      <c r="B231" s="24" t="s">
        <v>1505</v>
      </c>
      <c r="C231" s="25" t="s">
        <v>1189</v>
      </c>
      <c r="D231" s="35" t="s">
        <v>1179</v>
      </c>
      <c r="E231" s="27" t="s">
        <v>96</v>
      </c>
      <c r="F231" s="28">
        <v>1</v>
      </c>
      <c r="G231" s="29">
        <v>101.67</v>
      </c>
      <c r="H231" s="29">
        <v>127.08</v>
      </c>
      <c r="I231" s="29">
        <f t="shared" si="47"/>
        <v>127.08</v>
      </c>
      <c r="J231" s="61">
        <f t="shared" si="48"/>
        <v>4.6614162119678736E-5</v>
      </c>
      <c r="K231" s="36"/>
      <c r="L231" s="33">
        <v>5</v>
      </c>
    </row>
    <row r="232" spans="1:12" s="37" customFormat="1" ht="40.15" customHeight="1">
      <c r="A232" s="23" t="s">
        <v>381</v>
      </c>
      <c r="B232" s="24" t="s">
        <v>1506</v>
      </c>
      <c r="C232" s="25" t="s">
        <v>1189</v>
      </c>
      <c r="D232" s="35" t="s">
        <v>382</v>
      </c>
      <c r="E232" s="27" t="s">
        <v>96</v>
      </c>
      <c r="F232" s="28">
        <v>3</v>
      </c>
      <c r="G232" s="29">
        <v>198.55</v>
      </c>
      <c r="H232" s="29">
        <v>248.18</v>
      </c>
      <c r="I232" s="29">
        <f t="shared" si="47"/>
        <v>744.54</v>
      </c>
      <c r="J232" s="61">
        <f t="shared" si="48"/>
        <v>2.7310440875500161E-4</v>
      </c>
      <c r="K232" s="36"/>
      <c r="L232" s="33">
        <v>1</v>
      </c>
    </row>
    <row r="233" spans="1:12" s="37" customFormat="1" ht="40.15" customHeight="1">
      <c r="A233" s="23" t="s">
        <v>383</v>
      </c>
      <c r="B233" s="24" t="s">
        <v>1506</v>
      </c>
      <c r="C233" s="25" t="s">
        <v>1189</v>
      </c>
      <c r="D233" s="35" t="s">
        <v>384</v>
      </c>
      <c r="E233" s="27" t="s">
        <v>96</v>
      </c>
      <c r="F233" s="28">
        <v>2</v>
      </c>
      <c r="G233" s="29">
        <v>198.55</v>
      </c>
      <c r="H233" s="29">
        <v>248.18</v>
      </c>
      <c r="I233" s="29">
        <f t="shared" si="47"/>
        <v>496.36</v>
      </c>
      <c r="J233" s="61">
        <f t="shared" si="48"/>
        <v>1.8206960583666776E-4</v>
      </c>
      <c r="K233" s="36"/>
      <c r="L233" s="33">
        <v>208</v>
      </c>
    </row>
    <row r="234" spans="1:12" s="22" customFormat="1" ht="30" customHeight="1">
      <c r="A234" s="17" t="s">
        <v>385</v>
      </c>
      <c r="B234" s="18"/>
      <c r="C234" s="18"/>
      <c r="D234" s="19" t="s">
        <v>386</v>
      </c>
      <c r="E234" s="19"/>
      <c r="F234" s="18"/>
      <c r="G234" s="18"/>
      <c r="H234" s="18"/>
      <c r="I234" s="18"/>
      <c r="J234" s="63"/>
      <c r="K234" s="21"/>
      <c r="L234" s="33">
        <v>187</v>
      </c>
    </row>
    <row r="235" spans="1:12" s="30" customFormat="1" ht="25.15" customHeight="1">
      <c r="A235" s="23" t="s">
        <v>387</v>
      </c>
      <c r="B235" s="24" t="s">
        <v>1507</v>
      </c>
      <c r="C235" s="25" t="s">
        <v>1180</v>
      </c>
      <c r="D235" s="26" t="s">
        <v>388</v>
      </c>
      <c r="E235" s="27" t="s">
        <v>96</v>
      </c>
      <c r="F235" s="28">
        <v>41</v>
      </c>
      <c r="G235" s="29">
        <v>12.92</v>
      </c>
      <c r="H235" s="29">
        <v>16.149999999999999</v>
      </c>
      <c r="I235" s="29">
        <f t="shared" ref="I235:I250" si="49">H235*F235</f>
        <v>662.15</v>
      </c>
      <c r="J235" s="61">
        <f t="shared" ref="J235:J250" si="50">I235/$I$754</f>
        <v>2.4288296700932701E-4</v>
      </c>
      <c r="K235" s="6"/>
      <c r="L235" s="33">
        <v>28</v>
      </c>
    </row>
    <row r="236" spans="1:12" s="30" customFormat="1" ht="25.15" customHeight="1">
      <c r="A236" s="23" t="s">
        <v>389</v>
      </c>
      <c r="B236" s="24" t="s">
        <v>1508</v>
      </c>
      <c r="C236" s="25" t="s">
        <v>1180</v>
      </c>
      <c r="D236" s="26" t="s">
        <v>390</v>
      </c>
      <c r="E236" s="27" t="s">
        <v>96</v>
      </c>
      <c r="F236" s="28">
        <v>25</v>
      </c>
      <c r="G236" s="29">
        <v>12.92</v>
      </c>
      <c r="H236" s="29">
        <v>16.149999999999999</v>
      </c>
      <c r="I236" s="29">
        <f t="shared" si="49"/>
        <v>403.74999999999994</v>
      </c>
      <c r="J236" s="61">
        <f t="shared" si="50"/>
        <v>1.480993701276384E-4</v>
      </c>
      <c r="K236" s="6"/>
      <c r="L236" s="33">
        <v>64</v>
      </c>
    </row>
    <row r="237" spans="1:12" s="30" customFormat="1" ht="25.15" customHeight="1">
      <c r="A237" s="23" t="s">
        <v>391</v>
      </c>
      <c r="B237" s="24" t="s">
        <v>1509</v>
      </c>
      <c r="C237" s="25" t="s">
        <v>1180</v>
      </c>
      <c r="D237" s="26" t="s">
        <v>392</v>
      </c>
      <c r="E237" s="27" t="s">
        <v>96</v>
      </c>
      <c r="F237" s="28">
        <v>1</v>
      </c>
      <c r="G237" s="29">
        <v>65.06</v>
      </c>
      <c r="H237" s="29">
        <v>81.319999999999993</v>
      </c>
      <c r="I237" s="29">
        <f t="shared" si="49"/>
        <v>81.319999999999993</v>
      </c>
      <c r="J237" s="61">
        <f t="shared" si="50"/>
        <v>2.9828955489237288E-5</v>
      </c>
      <c r="K237" s="6"/>
      <c r="L237" s="33">
        <v>1200</v>
      </c>
    </row>
    <row r="238" spans="1:12" s="30" customFormat="1" ht="25.15" customHeight="1">
      <c r="A238" s="23" t="s">
        <v>393</v>
      </c>
      <c r="B238" s="24" t="s">
        <v>1510</v>
      </c>
      <c r="C238" s="25" t="s">
        <v>1180</v>
      </c>
      <c r="D238" s="26" t="s">
        <v>394</v>
      </c>
      <c r="E238" s="27" t="s">
        <v>96</v>
      </c>
      <c r="F238" s="28">
        <v>2</v>
      </c>
      <c r="G238" s="29">
        <v>71.040000000000006</v>
      </c>
      <c r="H238" s="29">
        <v>88.8</v>
      </c>
      <c r="I238" s="29">
        <f t="shared" si="49"/>
        <v>177.6</v>
      </c>
      <c r="J238" s="61">
        <f t="shared" si="50"/>
        <v>6.5145382376888129E-5</v>
      </c>
      <c r="K238" s="6"/>
      <c r="L238" s="33">
        <v>300</v>
      </c>
    </row>
    <row r="239" spans="1:12" s="30" customFormat="1" ht="25.15" customHeight="1">
      <c r="A239" s="23" t="s">
        <v>395</v>
      </c>
      <c r="B239" s="24" t="s">
        <v>1511</v>
      </c>
      <c r="C239" s="25" t="s">
        <v>1180</v>
      </c>
      <c r="D239" s="26" t="s">
        <v>396</v>
      </c>
      <c r="E239" s="27" t="s">
        <v>96</v>
      </c>
      <c r="F239" s="28">
        <v>3</v>
      </c>
      <c r="G239" s="29">
        <v>75.83</v>
      </c>
      <c r="H239" s="29">
        <v>94.78</v>
      </c>
      <c r="I239" s="29">
        <f t="shared" si="49"/>
        <v>284.34000000000003</v>
      </c>
      <c r="J239" s="61">
        <f t="shared" si="50"/>
        <v>1.04298637528403E-4</v>
      </c>
      <c r="K239" s="6"/>
      <c r="L239" s="33">
        <v>120</v>
      </c>
    </row>
    <row r="240" spans="1:12" s="30" customFormat="1" ht="25.15" customHeight="1">
      <c r="A240" s="23" t="s">
        <v>397</v>
      </c>
      <c r="B240" s="24" t="s">
        <v>1512</v>
      </c>
      <c r="C240" s="25" t="s">
        <v>1180</v>
      </c>
      <c r="D240" s="26" t="s">
        <v>398</v>
      </c>
      <c r="E240" s="27" t="s">
        <v>96</v>
      </c>
      <c r="F240" s="28">
        <v>1</v>
      </c>
      <c r="G240" s="29">
        <v>93.02</v>
      </c>
      <c r="H240" s="29">
        <v>116.27</v>
      </c>
      <c r="I240" s="29">
        <f t="shared" si="49"/>
        <v>116.27</v>
      </c>
      <c r="J240" s="61">
        <f t="shared" si="50"/>
        <v>4.2648950500905308E-5</v>
      </c>
      <c r="K240" s="6"/>
    </row>
    <row r="241" spans="1:11" s="30" customFormat="1" ht="25.15" customHeight="1">
      <c r="A241" s="23" t="s">
        <v>399</v>
      </c>
      <c r="B241" s="24" t="s">
        <v>1513</v>
      </c>
      <c r="C241" s="25" t="s">
        <v>1189</v>
      </c>
      <c r="D241" s="26" t="s">
        <v>400</v>
      </c>
      <c r="E241" s="27" t="s">
        <v>96</v>
      </c>
      <c r="F241" s="28">
        <v>1</v>
      </c>
      <c r="G241" s="29">
        <v>108.25</v>
      </c>
      <c r="H241" s="29">
        <v>135.31</v>
      </c>
      <c r="I241" s="29">
        <f t="shared" si="49"/>
        <v>135.31</v>
      </c>
      <c r="J241" s="61">
        <f t="shared" si="50"/>
        <v>4.9633005007977103E-5</v>
      </c>
      <c r="K241" s="6"/>
    </row>
    <row r="242" spans="1:11" s="30" customFormat="1" ht="25.15" customHeight="1">
      <c r="A242" s="23" t="s">
        <v>401</v>
      </c>
      <c r="B242" s="24" t="s">
        <v>1514</v>
      </c>
      <c r="C242" s="25" t="s">
        <v>1189</v>
      </c>
      <c r="D242" s="26" t="s">
        <v>402</v>
      </c>
      <c r="E242" s="27" t="s">
        <v>96</v>
      </c>
      <c r="F242" s="28">
        <v>1</v>
      </c>
      <c r="G242" s="29">
        <v>164.22</v>
      </c>
      <c r="H242" s="29">
        <v>205.27</v>
      </c>
      <c r="I242" s="29">
        <f t="shared" si="49"/>
        <v>205.27</v>
      </c>
      <c r="J242" s="61">
        <f t="shared" si="50"/>
        <v>7.5295003606440467E-5</v>
      </c>
      <c r="K242" s="6"/>
    </row>
    <row r="243" spans="1:11" s="30" customFormat="1" ht="25.15" customHeight="1">
      <c r="A243" s="23" t="s">
        <v>403</v>
      </c>
      <c r="B243" s="24" t="s">
        <v>1510</v>
      </c>
      <c r="C243" s="25" t="s">
        <v>1180</v>
      </c>
      <c r="D243" s="26" t="s">
        <v>404</v>
      </c>
      <c r="E243" s="27" t="s">
        <v>96</v>
      </c>
      <c r="F243" s="28">
        <v>2</v>
      </c>
      <c r="G243" s="29">
        <v>71.040000000000006</v>
      </c>
      <c r="H243" s="29">
        <v>88.8</v>
      </c>
      <c r="I243" s="29">
        <f t="shared" si="49"/>
        <v>177.6</v>
      </c>
      <c r="J243" s="61">
        <f t="shared" si="50"/>
        <v>6.5145382376888129E-5</v>
      </c>
      <c r="K243" s="6"/>
    </row>
    <row r="244" spans="1:11" s="30" customFormat="1" ht="25.15" customHeight="1">
      <c r="A244" s="23" t="s">
        <v>405</v>
      </c>
      <c r="B244" s="24" t="s">
        <v>1511</v>
      </c>
      <c r="C244" s="25" t="s">
        <v>1180</v>
      </c>
      <c r="D244" s="26" t="s">
        <v>406</v>
      </c>
      <c r="E244" s="27" t="s">
        <v>96</v>
      </c>
      <c r="F244" s="28">
        <v>1</v>
      </c>
      <c r="G244" s="29">
        <v>75.83</v>
      </c>
      <c r="H244" s="29">
        <v>94.78</v>
      </c>
      <c r="I244" s="29">
        <f t="shared" si="49"/>
        <v>94.78</v>
      </c>
      <c r="J244" s="61">
        <f t="shared" si="50"/>
        <v>3.4766212509467663E-5</v>
      </c>
      <c r="K244" s="6"/>
    </row>
    <row r="245" spans="1:11" s="30" customFormat="1" ht="25.15" customHeight="1">
      <c r="A245" s="23" t="s">
        <v>407</v>
      </c>
      <c r="B245" s="24" t="s">
        <v>1512</v>
      </c>
      <c r="C245" s="25" t="s">
        <v>1180</v>
      </c>
      <c r="D245" s="26" t="s">
        <v>408</v>
      </c>
      <c r="E245" s="27" t="s">
        <v>96</v>
      </c>
      <c r="F245" s="28">
        <v>1</v>
      </c>
      <c r="G245" s="29">
        <v>93.02</v>
      </c>
      <c r="H245" s="29">
        <v>116.27</v>
      </c>
      <c r="I245" s="29">
        <f t="shared" si="49"/>
        <v>116.27</v>
      </c>
      <c r="J245" s="61">
        <f t="shared" si="50"/>
        <v>4.2648950500905308E-5</v>
      </c>
      <c r="K245" s="6"/>
    </row>
    <row r="246" spans="1:11" s="30" customFormat="1" ht="25.15" customHeight="1">
      <c r="A246" s="23" t="s">
        <v>409</v>
      </c>
      <c r="B246" s="24" t="s">
        <v>1514</v>
      </c>
      <c r="C246" s="25" t="s">
        <v>1189</v>
      </c>
      <c r="D246" s="26" t="s">
        <v>410</v>
      </c>
      <c r="E246" s="27" t="s">
        <v>96</v>
      </c>
      <c r="F246" s="28">
        <v>1</v>
      </c>
      <c r="G246" s="29">
        <v>164.22</v>
      </c>
      <c r="H246" s="29">
        <v>205.27</v>
      </c>
      <c r="I246" s="29">
        <f t="shared" si="49"/>
        <v>205.27</v>
      </c>
      <c r="J246" s="61">
        <f t="shared" si="50"/>
        <v>7.5295003606440467E-5</v>
      </c>
      <c r="K246" s="6"/>
    </row>
    <row r="247" spans="1:11" s="37" customFormat="1" ht="40.15" customHeight="1">
      <c r="A247" s="23" t="s">
        <v>411</v>
      </c>
      <c r="B247" s="24" t="s">
        <v>1515</v>
      </c>
      <c r="C247" s="25" t="s">
        <v>1189</v>
      </c>
      <c r="D247" s="35" t="s">
        <v>412</v>
      </c>
      <c r="E247" s="27" t="s">
        <v>96</v>
      </c>
      <c r="F247" s="28">
        <v>1</v>
      </c>
      <c r="G247" s="29">
        <v>574.71</v>
      </c>
      <c r="H247" s="29">
        <v>718.38</v>
      </c>
      <c r="I247" s="29">
        <f t="shared" si="49"/>
        <v>718.38</v>
      </c>
      <c r="J247" s="61">
        <f t="shared" si="50"/>
        <v>2.6350866999948701E-4</v>
      </c>
      <c r="K247" s="36"/>
    </row>
    <row r="248" spans="1:11" s="37" customFormat="1" ht="40.15" customHeight="1">
      <c r="A248" s="23" t="s">
        <v>413</v>
      </c>
      <c r="B248" s="24" t="s">
        <v>1516</v>
      </c>
      <c r="C248" s="25" t="s">
        <v>1189</v>
      </c>
      <c r="D248" s="35" t="s">
        <v>414</v>
      </c>
      <c r="E248" s="27" t="s">
        <v>96</v>
      </c>
      <c r="F248" s="28">
        <v>70</v>
      </c>
      <c r="G248" s="29">
        <v>303.20999999999998</v>
      </c>
      <c r="H248" s="29">
        <v>379.01</v>
      </c>
      <c r="I248" s="29">
        <f t="shared" si="49"/>
        <v>26530.7</v>
      </c>
      <c r="J248" s="61">
        <f t="shared" si="50"/>
        <v>9.7317150688429385E-3</v>
      </c>
      <c r="K248" s="36"/>
    </row>
    <row r="249" spans="1:11" s="37" customFormat="1" ht="40.15" customHeight="1">
      <c r="A249" s="23" t="s">
        <v>415</v>
      </c>
      <c r="B249" s="24" t="s">
        <v>1517</v>
      </c>
      <c r="C249" s="25" t="s">
        <v>1189</v>
      </c>
      <c r="D249" s="35" t="s">
        <v>416</v>
      </c>
      <c r="E249" s="27" t="s">
        <v>96</v>
      </c>
      <c r="F249" s="28">
        <v>1</v>
      </c>
      <c r="G249" s="29">
        <v>136.66999999999999</v>
      </c>
      <c r="H249" s="29">
        <v>170.83</v>
      </c>
      <c r="I249" s="29">
        <f t="shared" si="49"/>
        <v>170.83</v>
      </c>
      <c r="J249" s="61">
        <f t="shared" si="50"/>
        <v>6.2662081483354736E-5</v>
      </c>
      <c r="K249" s="36"/>
    </row>
    <row r="250" spans="1:11" s="37" customFormat="1" ht="40.15" customHeight="1">
      <c r="A250" s="23" t="s">
        <v>417</v>
      </c>
      <c r="B250" s="24" t="s">
        <v>1518</v>
      </c>
      <c r="C250" s="25" t="s">
        <v>1189</v>
      </c>
      <c r="D250" s="35" t="s">
        <v>418</v>
      </c>
      <c r="E250" s="27" t="s">
        <v>96</v>
      </c>
      <c r="F250" s="28">
        <v>4</v>
      </c>
      <c r="G250" s="29">
        <v>87.55</v>
      </c>
      <c r="H250" s="29">
        <v>109.43</v>
      </c>
      <c r="I250" s="29">
        <f t="shared" si="49"/>
        <v>437.72</v>
      </c>
      <c r="J250" s="61">
        <f t="shared" si="50"/>
        <v>1.605598917455601E-4</v>
      </c>
      <c r="K250" s="36"/>
    </row>
    <row r="251" spans="1:11" s="22" customFormat="1" ht="30" customHeight="1">
      <c r="A251" s="17" t="s">
        <v>419</v>
      </c>
      <c r="B251" s="18"/>
      <c r="C251" s="18"/>
      <c r="D251" s="19" t="s">
        <v>420</v>
      </c>
      <c r="E251" s="19"/>
      <c r="F251" s="18"/>
      <c r="G251" s="18"/>
      <c r="H251" s="18"/>
      <c r="I251" s="18"/>
      <c r="J251" s="63"/>
      <c r="K251" s="21"/>
    </row>
    <row r="252" spans="1:11" s="22" customFormat="1" ht="30" customHeight="1">
      <c r="A252" s="17" t="s">
        <v>421</v>
      </c>
      <c r="B252" s="18"/>
      <c r="C252" s="18"/>
      <c r="D252" s="19" t="s">
        <v>33</v>
      </c>
      <c r="E252" s="19"/>
      <c r="F252" s="18"/>
      <c r="G252" s="18"/>
      <c r="H252" s="18"/>
      <c r="I252" s="18"/>
      <c r="J252" s="63"/>
      <c r="K252" s="21"/>
    </row>
    <row r="253" spans="1:11" s="37" customFormat="1" ht="40.15" customHeight="1">
      <c r="A253" s="23" t="s">
        <v>422</v>
      </c>
      <c r="B253" s="25" t="s">
        <v>1223</v>
      </c>
      <c r="C253" s="25" t="s">
        <v>1207</v>
      </c>
      <c r="D253" s="35" t="s">
        <v>1519</v>
      </c>
      <c r="E253" s="27" t="s">
        <v>96</v>
      </c>
      <c r="F253" s="28">
        <v>12</v>
      </c>
      <c r="G253" s="29">
        <v>171.05</v>
      </c>
      <c r="H253" s="29">
        <v>213.81</v>
      </c>
      <c r="I253" s="29">
        <f t="shared" ref="I253:I259" si="51">H253*F253</f>
        <v>2565.7200000000003</v>
      </c>
      <c r="J253" s="61">
        <f t="shared" ref="J253:J259" si="52">I253/$I$754</f>
        <v>9.4113068959476029E-4</v>
      </c>
      <c r="K253" s="36"/>
    </row>
    <row r="254" spans="1:11" s="37" customFormat="1" ht="70.150000000000006" customHeight="1">
      <c r="A254" s="23" t="s">
        <v>423</v>
      </c>
      <c r="B254" s="25" t="s">
        <v>1224</v>
      </c>
      <c r="C254" s="25" t="s">
        <v>1207</v>
      </c>
      <c r="D254" s="35" t="s">
        <v>1520</v>
      </c>
      <c r="E254" s="27" t="s">
        <v>96</v>
      </c>
      <c r="F254" s="28">
        <v>5</v>
      </c>
      <c r="G254" s="29">
        <v>439.92</v>
      </c>
      <c r="H254" s="29">
        <v>549.9</v>
      </c>
      <c r="I254" s="29">
        <f t="shared" si="51"/>
        <v>2749.5</v>
      </c>
      <c r="J254" s="61">
        <f t="shared" si="52"/>
        <v>1.0085429552097631E-3</v>
      </c>
      <c r="K254" s="36"/>
    </row>
    <row r="255" spans="1:11" s="37" customFormat="1" ht="49.9" customHeight="1">
      <c r="A255" s="23" t="s">
        <v>424</v>
      </c>
      <c r="B255" s="25" t="s">
        <v>1623</v>
      </c>
      <c r="C255" s="25" t="s">
        <v>1207</v>
      </c>
      <c r="D255" s="35" t="s">
        <v>1521</v>
      </c>
      <c r="E255" s="27" t="s">
        <v>96</v>
      </c>
      <c r="F255" s="28">
        <v>4</v>
      </c>
      <c r="G255" s="29">
        <v>446.04</v>
      </c>
      <c r="H255" s="29">
        <v>557.54999999999995</v>
      </c>
      <c r="I255" s="29">
        <f t="shared" si="51"/>
        <v>2230.1999999999998</v>
      </c>
      <c r="J255" s="61">
        <f t="shared" si="52"/>
        <v>8.1805873748274716E-4</v>
      </c>
      <c r="K255" s="36"/>
    </row>
    <row r="256" spans="1:11" s="37" customFormat="1" ht="49.9" customHeight="1">
      <c r="A256" s="23" t="s">
        <v>425</v>
      </c>
      <c r="B256" s="25" t="s">
        <v>1623</v>
      </c>
      <c r="C256" s="25" t="s">
        <v>1207</v>
      </c>
      <c r="D256" s="35" t="s">
        <v>1522</v>
      </c>
      <c r="E256" s="27" t="s">
        <v>96</v>
      </c>
      <c r="F256" s="28">
        <v>2</v>
      </c>
      <c r="G256" s="29">
        <v>446.04</v>
      </c>
      <c r="H256" s="29">
        <v>557.54999999999995</v>
      </c>
      <c r="I256" s="29">
        <f t="shared" si="51"/>
        <v>1115.0999999999999</v>
      </c>
      <c r="J256" s="61">
        <f t="shared" si="52"/>
        <v>4.0902936874137358E-4</v>
      </c>
      <c r="K256" s="36"/>
    </row>
    <row r="257" spans="1:11" s="37" customFormat="1" ht="40.15" customHeight="1">
      <c r="A257" s="23" t="s">
        <v>427</v>
      </c>
      <c r="B257" s="25" t="s">
        <v>1624</v>
      </c>
      <c r="C257" s="25" t="s">
        <v>1207</v>
      </c>
      <c r="D257" s="35" t="s">
        <v>1523</v>
      </c>
      <c r="E257" s="27" t="s">
        <v>96</v>
      </c>
      <c r="F257" s="28">
        <v>116</v>
      </c>
      <c r="G257" s="29">
        <v>150.19999999999999</v>
      </c>
      <c r="H257" s="29">
        <v>187.75</v>
      </c>
      <c r="I257" s="29">
        <f t="shared" si="51"/>
        <v>21779</v>
      </c>
      <c r="J257" s="61">
        <f t="shared" si="52"/>
        <v>7.9887459616342707E-3</v>
      </c>
      <c r="K257" s="36"/>
    </row>
    <row r="258" spans="1:11" s="37" customFormat="1" ht="40.15" customHeight="1">
      <c r="A258" s="23" t="s">
        <v>428</v>
      </c>
      <c r="B258" s="25" t="s">
        <v>1624</v>
      </c>
      <c r="C258" s="25" t="s">
        <v>1207</v>
      </c>
      <c r="D258" s="35" t="s">
        <v>426</v>
      </c>
      <c r="E258" s="27" t="s">
        <v>96</v>
      </c>
      <c r="F258" s="28">
        <v>19</v>
      </c>
      <c r="G258" s="29">
        <v>150.19999999999999</v>
      </c>
      <c r="H258" s="29">
        <v>187.75</v>
      </c>
      <c r="I258" s="29">
        <f t="shared" si="51"/>
        <v>3567.25</v>
      </c>
      <c r="J258" s="61">
        <f t="shared" si="52"/>
        <v>1.3085014937159582E-3</v>
      </c>
      <c r="K258" s="36"/>
    </row>
    <row r="259" spans="1:11" s="37" customFormat="1" ht="40.15" customHeight="1">
      <c r="A259" s="23" t="s">
        <v>430</v>
      </c>
      <c r="B259" s="25" t="s">
        <v>1625</v>
      </c>
      <c r="C259" s="25" t="s">
        <v>1207</v>
      </c>
      <c r="D259" s="35" t="s">
        <v>429</v>
      </c>
      <c r="E259" s="27" t="s">
        <v>96</v>
      </c>
      <c r="F259" s="28">
        <v>18</v>
      </c>
      <c r="G259" s="29">
        <v>95.18</v>
      </c>
      <c r="H259" s="29">
        <v>118.97</v>
      </c>
      <c r="I259" s="29">
        <f t="shared" si="51"/>
        <v>2141.46</v>
      </c>
      <c r="J259" s="61">
        <f t="shared" si="52"/>
        <v>7.8550805486943048E-4</v>
      </c>
      <c r="K259" s="36"/>
    </row>
    <row r="260" spans="1:11" s="22" customFormat="1" ht="30" customHeight="1">
      <c r="A260" s="17" t="s">
        <v>431</v>
      </c>
      <c r="B260" s="18"/>
      <c r="C260" s="18"/>
      <c r="D260" s="19" t="s">
        <v>432</v>
      </c>
      <c r="E260" s="19"/>
      <c r="F260" s="18"/>
      <c r="G260" s="18"/>
      <c r="H260" s="18"/>
      <c r="I260" s="18"/>
      <c r="J260" s="63"/>
      <c r="K260" s="21"/>
    </row>
    <row r="261" spans="1:11" s="30" customFormat="1" ht="25.15" customHeight="1">
      <c r="A261" s="23" t="s">
        <v>433</v>
      </c>
      <c r="B261" s="24">
        <v>38093</v>
      </c>
      <c r="C261" s="25" t="s">
        <v>1180</v>
      </c>
      <c r="D261" s="26" t="s">
        <v>1524</v>
      </c>
      <c r="E261" s="27" t="s">
        <v>1284</v>
      </c>
      <c r="F261" s="28">
        <v>1</v>
      </c>
      <c r="G261" s="29">
        <v>2.08</v>
      </c>
      <c r="H261" s="29">
        <v>2.6</v>
      </c>
      <c r="I261" s="29">
        <f t="shared" ref="I261:I272" si="53">H261*F261</f>
        <v>2.6</v>
      </c>
      <c r="J261" s="61">
        <f t="shared" ref="J261:J272" si="54">I261/$I$754</f>
        <v>9.5370492218417306E-7</v>
      </c>
      <c r="K261" s="6"/>
    </row>
    <row r="262" spans="1:11" s="30" customFormat="1" ht="25.15" customHeight="1">
      <c r="A262" s="23" t="s">
        <v>435</v>
      </c>
      <c r="B262" s="24">
        <v>38094</v>
      </c>
      <c r="C262" s="25" t="s">
        <v>1180</v>
      </c>
      <c r="D262" s="26" t="s">
        <v>1525</v>
      </c>
      <c r="E262" s="27" t="s">
        <v>1284</v>
      </c>
      <c r="F262" s="28">
        <v>5</v>
      </c>
      <c r="G262" s="29">
        <v>2.5499999999999998</v>
      </c>
      <c r="H262" s="29">
        <v>3.18</v>
      </c>
      <c r="I262" s="29">
        <f t="shared" si="53"/>
        <v>15.9</v>
      </c>
      <c r="J262" s="61">
        <f t="shared" si="54"/>
        <v>5.8322724087416738E-6</v>
      </c>
      <c r="K262" s="6"/>
    </row>
    <row r="263" spans="1:11" s="30" customFormat="1" ht="25.15" customHeight="1">
      <c r="A263" s="23" t="s">
        <v>437</v>
      </c>
      <c r="B263" s="24">
        <v>38093</v>
      </c>
      <c r="C263" s="25" t="s">
        <v>1180</v>
      </c>
      <c r="D263" s="26" t="s">
        <v>1526</v>
      </c>
      <c r="E263" s="27" t="s">
        <v>1284</v>
      </c>
      <c r="F263" s="28">
        <v>20</v>
      </c>
      <c r="G263" s="29">
        <v>2.08</v>
      </c>
      <c r="H263" s="29">
        <v>2.6</v>
      </c>
      <c r="I263" s="29">
        <f t="shared" si="53"/>
        <v>52</v>
      </c>
      <c r="J263" s="61">
        <f t="shared" si="54"/>
        <v>1.9074098443683463E-5</v>
      </c>
      <c r="K263" s="6"/>
    </row>
    <row r="264" spans="1:11" s="30" customFormat="1" ht="25.15" customHeight="1">
      <c r="A264" s="23" t="s">
        <v>439</v>
      </c>
      <c r="B264" s="24">
        <v>38092</v>
      </c>
      <c r="C264" s="25" t="s">
        <v>1180</v>
      </c>
      <c r="D264" s="26" t="s">
        <v>1527</v>
      </c>
      <c r="E264" s="27" t="s">
        <v>1284</v>
      </c>
      <c r="F264" s="28">
        <v>49</v>
      </c>
      <c r="G264" s="29">
        <v>2.0099999999999998</v>
      </c>
      <c r="H264" s="29">
        <v>2.5099999999999998</v>
      </c>
      <c r="I264" s="29">
        <f t="shared" si="53"/>
        <v>122.99</v>
      </c>
      <c r="J264" s="61">
        <f t="shared" si="54"/>
        <v>4.5113910915165942E-5</v>
      </c>
      <c r="K264" s="6"/>
    </row>
    <row r="265" spans="1:11" s="30" customFormat="1" ht="25.15" customHeight="1">
      <c r="A265" s="23" t="s">
        <v>440</v>
      </c>
      <c r="B265" s="24" t="s">
        <v>1626</v>
      </c>
      <c r="C265" s="25" t="s">
        <v>1180</v>
      </c>
      <c r="D265" s="26" t="s">
        <v>1528</v>
      </c>
      <c r="E265" s="27" t="s">
        <v>1284</v>
      </c>
      <c r="F265" s="28">
        <v>6</v>
      </c>
      <c r="G265" s="29">
        <v>90.29</v>
      </c>
      <c r="H265" s="29">
        <v>112.86</v>
      </c>
      <c r="I265" s="29">
        <f t="shared" si="53"/>
        <v>677.16</v>
      </c>
      <c r="J265" s="61">
        <f t="shared" si="54"/>
        <v>2.4838877888701331E-4</v>
      </c>
      <c r="K265" s="6"/>
    </row>
    <row r="266" spans="1:11" s="37" customFormat="1" ht="40.15" customHeight="1">
      <c r="A266" s="23" t="s">
        <v>441</v>
      </c>
      <c r="B266" s="24" t="s">
        <v>1627</v>
      </c>
      <c r="C266" s="25" t="s">
        <v>1180</v>
      </c>
      <c r="D266" s="35" t="s">
        <v>1529</v>
      </c>
      <c r="E266" s="27" t="s">
        <v>1284</v>
      </c>
      <c r="F266" s="28">
        <v>1</v>
      </c>
      <c r="G266" s="29">
        <v>57.16</v>
      </c>
      <c r="H266" s="29">
        <v>71.45</v>
      </c>
      <c r="I266" s="29">
        <f t="shared" si="53"/>
        <v>71.45</v>
      </c>
      <c r="J266" s="61">
        <f t="shared" si="54"/>
        <v>2.6208544880791989E-5</v>
      </c>
      <c r="K266" s="36"/>
    </row>
    <row r="267" spans="1:11" s="30" customFormat="1" ht="25.15" customHeight="1">
      <c r="A267" s="23" t="s">
        <v>442</v>
      </c>
      <c r="B267" s="24" t="s">
        <v>1628</v>
      </c>
      <c r="C267" s="25" t="s">
        <v>1180</v>
      </c>
      <c r="D267" s="26" t="s">
        <v>1530</v>
      </c>
      <c r="E267" s="27" t="s">
        <v>1284</v>
      </c>
      <c r="F267" s="28">
        <v>2</v>
      </c>
      <c r="G267" s="29">
        <v>35.61</v>
      </c>
      <c r="H267" s="29">
        <v>44.51</v>
      </c>
      <c r="I267" s="29">
        <f t="shared" si="53"/>
        <v>89.02</v>
      </c>
      <c r="J267" s="61">
        <f t="shared" si="54"/>
        <v>3.2653389297244263E-5</v>
      </c>
      <c r="K267" s="6"/>
    </row>
    <row r="268" spans="1:11" s="30" customFormat="1" ht="25.15" customHeight="1">
      <c r="A268" s="23" t="s">
        <v>443</v>
      </c>
      <c r="B268" s="24" t="s">
        <v>1629</v>
      </c>
      <c r="C268" s="25" t="s">
        <v>1180</v>
      </c>
      <c r="D268" s="26" t="s">
        <v>1531</v>
      </c>
      <c r="E268" s="27" t="s">
        <v>1284</v>
      </c>
      <c r="F268" s="28">
        <v>18</v>
      </c>
      <c r="G268" s="29">
        <v>78.67</v>
      </c>
      <c r="H268" s="29">
        <v>98.33</v>
      </c>
      <c r="I268" s="29">
        <f t="shared" si="53"/>
        <v>1769.94</v>
      </c>
      <c r="J268" s="61">
        <f t="shared" si="54"/>
        <v>6.4923095768102128E-4</v>
      </c>
      <c r="K268" s="6"/>
    </row>
    <row r="269" spans="1:11" s="30" customFormat="1" ht="25.15" customHeight="1">
      <c r="A269" s="23" t="s">
        <v>444</v>
      </c>
      <c r="B269" s="24" t="s">
        <v>1630</v>
      </c>
      <c r="C269" s="25" t="s">
        <v>1180</v>
      </c>
      <c r="D269" s="26" t="s">
        <v>1614</v>
      </c>
      <c r="E269" s="27" t="s">
        <v>1284</v>
      </c>
      <c r="F269" s="28">
        <v>2</v>
      </c>
      <c r="G269" s="29">
        <v>50.72</v>
      </c>
      <c r="H269" s="29">
        <v>63.4</v>
      </c>
      <c r="I269" s="29">
        <f t="shared" si="53"/>
        <v>126.8</v>
      </c>
      <c r="J269" s="61">
        <f t="shared" si="54"/>
        <v>4.6511455435751208E-5</v>
      </c>
      <c r="K269" s="6"/>
    </row>
    <row r="270" spans="1:11" s="30" customFormat="1" ht="25.15" customHeight="1">
      <c r="A270" s="23" t="s">
        <v>445</v>
      </c>
      <c r="B270" s="24" t="s">
        <v>1631</v>
      </c>
      <c r="C270" s="25" t="s">
        <v>1180</v>
      </c>
      <c r="D270" s="26" t="s">
        <v>434</v>
      </c>
      <c r="E270" s="27" t="s">
        <v>1284</v>
      </c>
      <c r="F270" s="28">
        <v>5</v>
      </c>
      <c r="G270" s="29">
        <v>59.52</v>
      </c>
      <c r="H270" s="29">
        <v>74.400000000000006</v>
      </c>
      <c r="I270" s="29">
        <f t="shared" si="53"/>
        <v>372</v>
      </c>
      <c r="J270" s="61">
        <f t="shared" si="54"/>
        <v>1.3645316578942784E-4</v>
      </c>
      <c r="K270" s="6"/>
    </row>
    <row r="271" spans="1:11" s="30" customFormat="1" ht="25.15" customHeight="1">
      <c r="A271" s="23" t="s">
        <v>446</v>
      </c>
      <c r="B271" s="24" t="s">
        <v>1632</v>
      </c>
      <c r="C271" s="25" t="s">
        <v>1180</v>
      </c>
      <c r="D271" s="26" t="s">
        <v>436</v>
      </c>
      <c r="E271" s="27" t="s">
        <v>1284</v>
      </c>
      <c r="F271" s="28">
        <v>2</v>
      </c>
      <c r="G271" s="29">
        <v>44.38</v>
      </c>
      <c r="H271" s="29">
        <v>55.47</v>
      </c>
      <c r="I271" s="29">
        <f t="shared" si="53"/>
        <v>110.94</v>
      </c>
      <c r="J271" s="61">
        <f t="shared" si="54"/>
        <v>4.0693855410427752E-5</v>
      </c>
      <c r="K271" s="6"/>
    </row>
    <row r="272" spans="1:11" s="30" customFormat="1" ht="25.15" customHeight="1">
      <c r="A272" s="23" t="s">
        <v>447</v>
      </c>
      <c r="B272" s="24" t="s">
        <v>1632</v>
      </c>
      <c r="C272" s="25" t="s">
        <v>1180</v>
      </c>
      <c r="D272" s="26" t="s">
        <v>438</v>
      </c>
      <c r="E272" s="27" t="s">
        <v>1284</v>
      </c>
      <c r="F272" s="28">
        <v>49</v>
      </c>
      <c r="G272" s="29">
        <v>44.38</v>
      </c>
      <c r="H272" s="29">
        <v>55.47</v>
      </c>
      <c r="I272" s="29">
        <f t="shared" si="53"/>
        <v>2718.0299999999997</v>
      </c>
      <c r="J272" s="61">
        <f t="shared" si="54"/>
        <v>9.9699945755547998E-4</v>
      </c>
      <c r="K272" s="6"/>
    </row>
    <row r="273" spans="1:12" s="22" customFormat="1" ht="30" customHeight="1">
      <c r="A273" s="17" t="s">
        <v>448</v>
      </c>
      <c r="B273" s="18"/>
      <c r="C273" s="18"/>
      <c r="D273" s="19" t="s">
        <v>449</v>
      </c>
      <c r="E273" s="19"/>
      <c r="F273" s="18"/>
      <c r="G273" s="18"/>
      <c r="H273" s="18"/>
      <c r="I273" s="18"/>
      <c r="J273" s="63"/>
      <c r="K273" s="21"/>
    </row>
    <row r="274" spans="1:12" s="30" customFormat="1" ht="25.15" customHeight="1">
      <c r="A274" s="23" t="s">
        <v>450</v>
      </c>
      <c r="B274" s="24" t="s">
        <v>1269</v>
      </c>
      <c r="C274" s="25" t="s">
        <v>1180</v>
      </c>
      <c r="D274" s="26" t="s">
        <v>1539</v>
      </c>
      <c r="E274" s="27" t="s">
        <v>1284</v>
      </c>
      <c r="F274" s="28">
        <v>14</v>
      </c>
      <c r="G274" s="29">
        <v>32.51</v>
      </c>
      <c r="H274" s="29">
        <v>40.630000000000003</v>
      </c>
      <c r="I274" s="29">
        <f t="shared" ref="I274:I279" si="55">H274*F274</f>
        <v>568.82000000000005</v>
      </c>
      <c r="J274" s="61">
        <f t="shared" ref="J274:J283" si="56">I274/$I$754</f>
        <v>2.0864862839876976E-4</v>
      </c>
      <c r="K274" s="6"/>
    </row>
    <row r="275" spans="1:12" s="30" customFormat="1" ht="25.15" customHeight="1">
      <c r="A275" s="23" t="s">
        <v>451</v>
      </c>
      <c r="B275" s="24" t="s">
        <v>1532</v>
      </c>
      <c r="C275" s="25" t="s">
        <v>1180</v>
      </c>
      <c r="D275" s="26" t="s">
        <v>1540</v>
      </c>
      <c r="E275" s="27" t="s">
        <v>1284</v>
      </c>
      <c r="F275" s="28">
        <v>28</v>
      </c>
      <c r="G275" s="29">
        <v>4.37</v>
      </c>
      <c r="H275" s="29">
        <v>5.46</v>
      </c>
      <c r="I275" s="29">
        <f t="shared" si="55"/>
        <v>152.88</v>
      </c>
      <c r="J275" s="61">
        <f t="shared" si="56"/>
        <v>5.6077849424429373E-5</v>
      </c>
      <c r="K275" s="6"/>
    </row>
    <row r="276" spans="1:12" s="30" customFormat="1" ht="25.15" customHeight="1">
      <c r="A276" s="23" t="s">
        <v>452</v>
      </c>
      <c r="B276" s="24" t="s">
        <v>1533</v>
      </c>
      <c r="C276" s="25" t="s">
        <v>1180</v>
      </c>
      <c r="D276" s="26" t="s">
        <v>1541</v>
      </c>
      <c r="E276" s="27" t="s">
        <v>1284</v>
      </c>
      <c r="F276" s="28">
        <v>191</v>
      </c>
      <c r="G276" s="29">
        <v>30.6</v>
      </c>
      <c r="H276" s="29">
        <v>38.25</v>
      </c>
      <c r="I276" s="29">
        <f t="shared" si="55"/>
        <v>7305.75</v>
      </c>
      <c r="J276" s="61">
        <f t="shared" si="56"/>
        <v>2.6798191289411624E-3</v>
      </c>
      <c r="K276" s="6"/>
    </row>
    <row r="277" spans="1:12" s="30" customFormat="1" ht="25.15" customHeight="1">
      <c r="A277" s="23" t="s">
        <v>453</v>
      </c>
      <c r="B277" s="24" t="s">
        <v>1533</v>
      </c>
      <c r="C277" s="25" t="s">
        <v>1180</v>
      </c>
      <c r="D277" s="26" t="s">
        <v>1542</v>
      </c>
      <c r="E277" s="27" t="s">
        <v>1284</v>
      </c>
      <c r="F277" s="28">
        <v>8</v>
      </c>
      <c r="G277" s="29">
        <v>30.6</v>
      </c>
      <c r="H277" s="29">
        <v>38.25</v>
      </c>
      <c r="I277" s="29">
        <f t="shared" si="55"/>
        <v>306</v>
      </c>
      <c r="J277" s="61">
        <f t="shared" si="56"/>
        <v>1.1224373314936807E-4</v>
      </c>
      <c r="K277" s="6"/>
    </row>
    <row r="278" spans="1:12" s="37" customFormat="1" ht="40.15" customHeight="1">
      <c r="A278" s="23" t="s">
        <v>454</v>
      </c>
      <c r="B278" s="24">
        <v>38092</v>
      </c>
      <c r="C278" s="25" t="s">
        <v>1180</v>
      </c>
      <c r="D278" s="35" t="s">
        <v>1543</v>
      </c>
      <c r="E278" s="27" t="s">
        <v>1284</v>
      </c>
      <c r="F278" s="28">
        <v>7</v>
      </c>
      <c r="G278" s="29">
        <v>2.0099999999999998</v>
      </c>
      <c r="H278" s="29">
        <v>2.5099999999999998</v>
      </c>
      <c r="I278" s="29">
        <f t="shared" si="55"/>
        <v>17.57</v>
      </c>
      <c r="J278" s="61">
        <f t="shared" si="56"/>
        <v>6.4448444164522773E-6</v>
      </c>
      <c r="K278" s="36"/>
    </row>
    <row r="279" spans="1:12" s="30" customFormat="1" ht="25.15" customHeight="1">
      <c r="A279" s="23" t="s">
        <v>455</v>
      </c>
      <c r="B279" s="24" t="s">
        <v>1534</v>
      </c>
      <c r="C279" s="25" t="s">
        <v>1189</v>
      </c>
      <c r="D279" s="26" t="s">
        <v>459</v>
      </c>
      <c r="E279" s="27" t="s">
        <v>1284</v>
      </c>
      <c r="F279" s="28">
        <v>300</v>
      </c>
      <c r="G279" s="29">
        <v>5.17</v>
      </c>
      <c r="H279" s="29">
        <v>6.46</v>
      </c>
      <c r="I279" s="29">
        <f t="shared" si="55"/>
        <v>1938</v>
      </c>
      <c r="J279" s="61">
        <f t="shared" si="56"/>
        <v>7.1087697661266437E-4</v>
      </c>
      <c r="K279" s="6"/>
    </row>
    <row r="280" spans="1:12" s="30" customFormat="1" ht="25.15" customHeight="1">
      <c r="A280" s="23" t="s">
        <v>1535</v>
      </c>
      <c r="B280" s="24">
        <v>11964</v>
      </c>
      <c r="C280" s="25" t="s">
        <v>1180</v>
      </c>
      <c r="D280" s="26" t="s">
        <v>461</v>
      </c>
      <c r="E280" s="27" t="s">
        <v>1284</v>
      </c>
      <c r="F280" s="28">
        <v>32</v>
      </c>
      <c r="G280" s="29">
        <v>2.65</v>
      </c>
      <c r="H280" s="29">
        <v>3.31</v>
      </c>
      <c r="I280" s="29">
        <f t="shared" ref="I280:I285" si="57">H280*F280</f>
        <v>105.92</v>
      </c>
      <c r="J280" s="61">
        <f t="shared" si="56"/>
        <v>3.8852471291441393E-5</v>
      </c>
      <c r="K280" s="6"/>
    </row>
    <row r="281" spans="1:12" s="30" customFormat="1" ht="25.15" customHeight="1">
      <c r="A281" s="23" t="s">
        <v>1536</v>
      </c>
      <c r="B281" s="24">
        <v>11950</v>
      </c>
      <c r="C281" s="25" t="s">
        <v>1180</v>
      </c>
      <c r="D281" s="26" t="s">
        <v>458</v>
      </c>
      <c r="E281" s="27" t="s">
        <v>1284</v>
      </c>
      <c r="F281" s="28">
        <v>1200</v>
      </c>
      <c r="G281" s="29">
        <v>0.2</v>
      </c>
      <c r="H281" s="29">
        <v>0.25</v>
      </c>
      <c r="I281" s="29">
        <f t="shared" si="57"/>
        <v>300</v>
      </c>
      <c r="J281" s="61">
        <f t="shared" si="56"/>
        <v>1.1004287563663536E-4</v>
      </c>
      <c r="K281" s="6"/>
    </row>
    <row r="282" spans="1:12" s="30" customFormat="1" ht="25.15" customHeight="1">
      <c r="A282" s="23" t="s">
        <v>1537</v>
      </c>
      <c r="B282" s="24" t="s">
        <v>1633</v>
      </c>
      <c r="C282" s="25" t="s">
        <v>1189</v>
      </c>
      <c r="D282" s="26" t="s">
        <v>1544</v>
      </c>
      <c r="E282" s="27" t="s">
        <v>1284</v>
      </c>
      <c r="F282" s="28">
        <v>64</v>
      </c>
      <c r="G282" s="29">
        <v>3.59</v>
      </c>
      <c r="H282" s="29">
        <v>4.4800000000000004</v>
      </c>
      <c r="I282" s="29">
        <f t="shared" si="57"/>
        <v>286.72000000000003</v>
      </c>
      <c r="J282" s="61">
        <f t="shared" si="56"/>
        <v>1.0517164434178697E-4</v>
      </c>
      <c r="K282" s="6"/>
    </row>
    <row r="283" spans="1:12" s="30" customFormat="1" ht="25.15" customHeight="1">
      <c r="A283" s="23" t="s">
        <v>1538</v>
      </c>
      <c r="B283" s="24" t="s">
        <v>1634</v>
      </c>
      <c r="C283" s="25" t="s">
        <v>1189</v>
      </c>
      <c r="D283" s="26" t="s">
        <v>1545</v>
      </c>
      <c r="E283" s="27" t="s">
        <v>30</v>
      </c>
      <c r="F283" s="28">
        <v>120</v>
      </c>
      <c r="G283" s="29">
        <v>0.97</v>
      </c>
      <c r="H283" s="29">
        <v>1.21</v>
      </c>
      <c r="I283" s="29">
        <f t="shared" si="57"/>
        <v>145.19999999999999</v>
      </c>
      <c r="J283" s="61">
        <f t="shared" si="56"/>
        <v>5.3260751808131505E-5</v>
      </c>
      <c r="K283" s="6"/>
    </row>
    <row r="284" spans="1:12" s="22" customFormat="1" ht="30" customHeight="1">
      <c r="A284" s="17" t="s">
        <v>456</v>
      </c>
      <c r="B284" s="18"/>
      <c r="C284" s="18"/>
      <c r="D284" s="19" t="s">
        <v>457</v>
      </c>
      <c r="E284" s="19"/>
      <c r="F284" s="18"/>
      <c r="G284" s="18"/>
      <c r="H284" s="18"/>
      <c r="I284" s="18"/>
      <c r="J284" s="63"/>
      <c r="K284" s="21"/>
    </row>
    <row r="285" spans="1:12" s="30" customFormat="1" ht="25.15" customHeight="1">
      <c r="A285" s="23" t="s">
        <v>460</v>
      </c>
      <c r="B285" s="24">
        <v>39996</v>
      </c>
      <c r="C285" s="25" t="s">
        <v>1189</v>
      </c>
      <c r="D285" s="26" t="s">
        <v>461</v>
      </c>
      <c r="E285" s="27" t="s">
        <v>96</v>
      </c>
      <c r="F285" s="28">
        <v>120</v>
      </c>
      <c r="G285" s="29">
        <v>4.76</v>
      </c>
      <c r="H285" s="29">
        <v>5.95</v>
      </c>
      <c r="I285" s="29">
        <f t="shared" si="57"/>
        <v>714</v>
      </c>
      <c r="J285" s="61">
        <f>I285/$I$754</f>
        <v>2.6190204401519215E-4</v>
      </c>
      <c r="K285" s="6"/>
    </row>
    <row r="286" spans="1:12" s="22" customFormat="1" ht="30" customHeight="1">
      <c r="A286" s="17" t="s">
        <v>75</v>
      </c>
      <c r="B286" s="18"/>
      <c r="C286" s="18"/>
      <c r="D286" s="19" t="s">
        <v>462</v>
      </c>
      <c r="E286" s="19"/>
      <c r="F286" s="18"/>
      <c r="G286" s="18"/>
      <c r="H286" s="18"/>
      <c r="I286" s="18"/>
      <c r="J286" s="63"/>
      <c r="K286" s="21"/>
    </row>
    <row r="287" spans="1:12" s="22" customFormat="1" ht="30" customHeight="1">
      <c r="A287" s="17" t="s">
        <v>78</v>
      </c>
      <c r="B287" s="18"/>
      <c r="C287" s="18"/>
      <c r="D287" s="19" t="s">
        <v>463</v>
      </c>
      <c r="E287" s="19"/>
      <c r="F287" s="18"/>
      <c r="G287" s="18"/>
      <c r="H287" s="18"/>
      <c r="I287" s="18"/>
      <c r="J287" s="63"/>
      <c r="K287" s="21"/>
    </row>
    <row r="288" spans="1:12" s="30" customFormat="1" ht="25.15" customHeight="1">
      <c r="A288" s="23" t="s">
        <v>464</v>
      </c>
      <c r="B288" s="24" t="s">
        <v>1546</v>
      </c>
      <c r="C288" s="25" t="s">
        <v>1180</v>
      </c>
      <c r="D288" s="26" t="s">
        <v>465</v>
      </c>
      <c r="E288" s="27" t="s">
        <v>466</v>
      </c>
      <c r="F288" s="28">
        <v>4</v>
      </c>
      <c r="G288" s="29">
        <v>1230.07</v>
      </c>
      <c r="H288" s="29">
        <v>1537.58</v>
      </c>
      <c r="I288" s="29">
        <f>H288*F288</f>
        <v>6150.32</v>
      </c>
      <c r="J288" s="61">
        <f t="shared" ref="J288:J294" si="58">I288/$I$754</f>
        <v>2.2559963296183705E-3</v>
      </c>
      <c r="K288" s="6"/>
      <c r="L288" s="33">
        <v>2</v>
      </c>
    </row>
    <row r="289" spans="1:12" s="30" customFormat="1" ht="25.15" customHeight="1">
      <c r="A289" s="23" t="s">
        <v>467</v>
      </c>
      <c r="B289" s="24" t="s">
        <v>1547</v>
      </c>
      <c r="C289" s="25" t="s">
        <v>1189</v>
      </c>
      <c r="D289" s="26" t="s">
        <v>468</v>
      </c>
      <c r="E289" s="27" t="s">
        <v>466</v>
      </c>
      <c r="F289" s="28">
        <v>1</v>
      </c>
      <c r="G289" s="29">
        <v>2269.1</v>
      </c>
      <c r="H289" s="29">
        <v>2836.37</v>
      </c>
      <c r="I289" s="29">
        <f t="shared" ref="I289:I294" si="59">H289*F289</f>
        <v>2836.37</v>
      </c>
      <c r="J289" s="61">
        <f t="shared" si="58"/>
        <v>1.0404077038982781E-3</v>
      </c>
      <c r="K289" s="6"/>
      <c r="L289" s="33">
        <v>4</v>
      </c>
    </row>
    <row r="290" spans="1:12" s="30" customFormat="1" ht="25.15" customHeight="1">
      <c r="A290" s="23" t="s">
        <v>469</v>
      </c>
      <c r="B290" s="24" t="s">
        <v>1548</v>
      </c>
      <c r="C290" s="25" t="s">
        <v>1189</v>
      </c>
      <c r="D290" s="26" t="s">
        <v>470</v>
      </c>
      <c r="E290" s="27" t="s">
        <v>466</v>
      </c>
      <c r="F290" s="28">
        <v>6</v>
      </c>
      <c r="G290" s="29">
        <v>29.74</v>
      </c>
      <c r="H290" s="29">
        <v>37.17</v>
      </c>
      <c r="I290" s="29">
        <f t="shared" si="59"/>
        <v>223.02</v>
      </c>
      <c r="J290" s="61">
        <f t="shared" si="58"/>
        <v>8.1805873748274721E-5</v>
      </c>
      <c r="K290" s="6"/>
      <c r="L290" s="33">
        <v>1</v>
      </c>
    </row>
    <row r="291" spans="1:12" s="30" customFormat="1" ht="25.15" customHeight="1">
      <c r="A291" s="23" t="s">
        <v>471</v>
      </c>
      <c r="B291" s="24" t="s">
        <v>1548</v>
      </c>
      <c r="C291" s="25" t="s">
        <v>1189</v>
      </c>
      <c r="D291" s="26" t="s">
        <v>472</v>
      </c>
      <c r="E291" s="27" t="s">
        <v>466</v>
      </c>
      <c r="F291" s="28">
        <v>6</v>
      </c>
      <c r="G291" s="29">
        <v>29.74</v>
      </c>
      <c r="H291" s="29">
        <v>37.17</v>
      </c>
      <c r="I291" s="29">
        <f t="shared" si="59"/>
        <v>223.02</v>
      </c>
      <c r="J291" s="61">
        <f t="shared" si="58"/>
        <v>8.1805873748274721E-5</v>
      </c>
      <c r="K291" s="6"/>
      <c r="L291" s="33">
        <v>15</v>
      </c>
    </row>
    <row r="292" spans="1:12" s="30" customFormat="1" ht="25.15" customHeight="1">
      <c r="A292" s="23" t="s">
        <v>473</v>
      </c>
      <c r="B292" s="24" t="s">
        <v>1549</v>
      </c>
      <c r="C292" s="25" t="s">
        <v>1189</v>
      </c>
      <c r="D292" s="26" t="s">
        <v>474</v>
      </c>
      <c r="E292" s="27" t="s">
        <v>466</v>
      </c>
      <c r="F292" s="28">
        <v>6</v>
      </c>
      <c r="G292" s="29">
        <v>886.2</v>
      </c>
      <c r="H292" s="29">
        <v>1107.75</v>
      </c>
      <c r="I292" s="29">
        <f t="shared" si="59"/>
        <v>6646.5</v>
      </c>
      <c r="J292" s="61">
        <f t="shared" si="58"/>
        <v>2.4379999097296563E-3</v>
      </c>
      <c r="K292" s="6"/>
      <c r="L292" s="33">
        <v>83</v>
      </c>
    </row>
    <row r="293" spans="1:12" s="30" customFormat="1" ht="25.15" customHeight="1">
      <c r="A293" s="23" t="s">
        <v>475</v>
      </c>
      <c r="B293" s="24" t="s">
        <v>1548</v>
      </c>
      <c r="C293" s="25" t="s">
        <v>1189</v>
      </c>
      <c r="D293" s="26" t="s">
        <v>476</v>
      </c>
      <c r="E293" s="27" t="s">
        <v>466</v>
      </c>
      <c r="F293" s="28">
        <v>2</v>
      </c>
      <c r="G293" s="29">
        <v>29.74</v>
      </c>
      <c r="H293" s="29">
        <v>37.17</v>
      </c>
      <c r="I293" s="29">
        <f t="shared" si="59"/>
        <v>74.34</v>
      </c>
      <c r="J293" s="61">
        <f t="shared" si="58"/>
        <v>2.7268624582758242E-5</v>
      </c>
      <c r="K293" s="6"/>
      <c r="L293" s="33">
        <v>35</v>
      </c>
    </row>
    <row r="294" spans="1:12" s="30" customFormat="1" ht="25.15" customHeight="1">
      <c r="A294" s="23" t="s">
        <v>477</v>
      </c>
      <c r="B294" s="24" t="s">
        <v>1548</v>
      </c>
      <c r="C294" s="25" t="s">
        <v>1189</v>
      </c>
      <c r="D294" s="26" t="s">
        <v>478</v>
      </c>
      <c r="E294" s="27" t="s">
        <v>466</v>
      </c>
      <c r="F294" s="28">
        <v>1</v>
      </c>
      <c r="G294" s="29">
        <v>29.74</v>
      </c>
      <c r="H294" s="29">
        <v>37.17</v>
      </c>
      <c r="I294" s="29">
        <f t="shared" si="59"/>
        <v>37.17</v>
      </c>
      <c r="J294" s="61">
        <f t="shared" si="58"/>
        <v>1.3634312291379121E-5</v>
      </c>
      <c r="K294" s="6"/>
      <c r="L294" s="33">
        <v>15</v>
      </c>
    </row>
    <row r="295" spans="1:12" s="22" customFormat="1" ht="30" customHeight="1">
      <c r="A295" s="17" t="s">
        <v>79</v>
      </c>
      <c r="B295" s="18"/>
      <c r="C295" s="18"/>
      <c r="D295" s="19" t="s">
        <v>479</v>
      </c>
      <c r="E295" s="19"/>
      <c r="F295" s="18"/>
      <c r="G295" s="18"/>
      <c r="H295" s="18"/>
      <c r="I295" s="18"/>
      <c r="J295" s="63"/>
      <c r="K295" s="21"/>
      <c r="L295" s="33">
        <v>1</v>
      </c>
    </row>
    <row r="296" spans="1:12" s="30" customFormat="1" ht="25.15" customHeight="1">
      <c r="A296" s="23" t="s">
        <v>480</v>
      </c>
      <c r="B296" s="24">
        <v>39599</v>
      </c>
      <c r="C296" s="25" t="s">
        <v>1180</v>
      </c>
      <c r="D296" s="26" t="s">
        <v>481</v>
      </c>
      <c r="E296" s="27" t="s">
        <v>30</v>
      </c>
      <c r="F296" s="28">
        <v>890</v>
      </c>
      <c r="G296" s="29">
        <v>8.2200000000000006</v>
      </c>
      <c r="H296" s="29">
        <v>10.27</v>
      </c>
      <c r="I296" s="29">
        <f t="shared" ref="I296:I297" si="60">H296*F296</f>
        <v>9140.2999999999993</v>
      </c>
      <c r="J296" s="61">
        <f>I296/$I$754</f>
        <v>3.3527496539384602E-3</v>
      </c>
      <c r="K296" s="6"/>
      <c r="L296" s="33">
        <v>2</v>
      </c>
    </row>
    <row r="297" spans="1:12" s="30" customFormat="1" ht="25.15" customHeight="1">
      <c r="A297" s="23" t="s">
        <v>482</v>
      </c>
      <c r="B297" s="24">
        <v>11920</v>
      </c>
      <c r="C297" s="25" t="s">
        <v>1180</v>
      </c>
      <c r="D297" s="26" t="s">
        <v>483</v>
      </c>
      <c r="E297" s="27" t="s">
        <v>30</v>
      </c>
      <c r="F297" s="28">
        <v>8</v>
      </c>
      <c r="G297" s="29">
        <v>12.27</v>
      </c>
      <c r="H297" s="29">
        <v>15.33</v>
      </c>
      <c r="I297" s="29">
        <f t="shared" si="60"/>
        <v>122.64</v>
      </c>
      <c r="J297" s="61">
        <f>I297/$I$754</f>
        <v>4.4985527560256531E-5</v>
      </c>
      <c r="K297" s="6"/>
      <c r="L297" s="33">
        <v>12</v>
      </c>
    </row>
    <row r="298" spans="1:12" s="22" customFormat="1" ht="30" customHeight="1">
      <c r="A298" s="17" t="s">
        <v>80</v>
      </c>
      <c r="B298" s="18"/>
      <c r="C298" s="18"/>
      <c r="D298" s="19" t="s">
        <v>484</v>
      </c>
      <c r="E298" s="19"/>
      <c r="F298" s="18"/>
      <c r="G298" s="18"/>
      <c r="H298" s="18"/>
      <c r="I298" s="18"/>
      <c r="J298" s="63"/>
      <c r="K298" s="21"/>
      <c r="L298" s="33">
        <v>1</v>
      </c>
    </row>
    <row r="299" spans="1:12" s="30" customFormat="1" ht="25.15" customHeight="1">
      <c r="A299" s="23" t="s">
        <v>485</v>
      </c>
      <c r="B299" s="24" t="s">
        <v>1225</v>
      </c>
      <c r="C299" s="25" t="s">
        <v>1189</v>
      </c>
      <c r="D299" s="26" t="s">
        <v>486</v>
      </c>
      <c r="E299" s="27" t="s">
        <v>466</v>
      </c>
      <c r="F299" s="28">
        <v>41</v>
      </c>
      <c r="G299" s="29">
        <v>20.23</v>
      </c>
      <c r="H299" s="29">
        <v>25.28</v>
      </c>
      <c r="I299" s="29">
        <f t="shared" ref="I299:I302" si="61">H299*F299</f>
        <v>1036.48</v>
      </c>
      <c r="J299" s="61">
        <f>I299/$I$754</f>
        <v>3.8019079913286603E-4</v>
      </c>
      <c r="K299" s="6"/>
      <c r="L299" s="33">
        <v>6</v>
      </c>
    </row>
    <row r="300" spans="1:12" s="30" customFormat="1" ht="25.15" customHeight="1">
      <c r="A300" s="23" t="s">
        <v>487</v>
      </c>
      <c r="B300" s="24" t="s">
        <v>1225</v>
      </c>
      <c r="C300" s="25" t="s">
        <v>1189</v>
      </c>
      <c r="D300" s="26" t="s">
        <v>488</v>
      </c>
      <c r="E300" s="27" t="s">
        <v>466</v>
      </c>
      <c r="F300" s="28">
        <v>48</v>
      </c>
      <c r="G300" s="29">
        <v>20.23</v>
      </c>
      <c r="H300" s="29">
        <v>25.28</v>
      </c>
      <c r="I300" s="29">
        <f t="shared" si="61"/>
        <v>1213.44</v>
      </c>
      <c r="J300" s="61">
        <f>I300/$I$754</f>
        <v>4.451014233750627E-4</v>
      </c>
      <c r="K300" s="6"/>
      <c r="L300" s="33">
        <v>2</v>
      </c>
    </row>
    <row r="301" spans="1:12" s="30" customFormat="1" ht="40.15" customHeight="1">
      <c r="A301" s="23" t="s">
        <v>489</v>
      </c>
      <c r="B301" s="24" t="s">
        <v>1226</v>
      </c>
      <c r="C301" s="25" t="s">
        <v>1189</v>
      </c>
      <c r="D301" s="26" t="s">
        <v>490</v>
      </c>
      <c r="E301" s="27" t="s">
        <v>466</v>
      </c>
      <c r="F301" s="28">
        <v>35</v>
      </c>
      <c r="G301" s="29">
        <v>39.119999999999997</v>
      </c>
      <c r="H301" s="29">
        <v>48.9</v>
      </c>
      <c r="I301" s="29">
        <f t="shared" si="61"/>
        <v>1711.5</v>
      </c>
      <c r="J301" s="61">
        <f>I301/$I$754</f>
        <v>6.2779460550700466E-4</v>
      </c>
      <c r="K301" s="6"/>
      <c r="L301" s="33">
        <v>4</v>
      </c>
    </row>
    <row r="302" spans="1:12" s="30" customFormat="1" ht="25.15" customHeight="1">
      <c r="A302" s="23" t="s">
        <v>491</v>
      </c>
      <c r="B302" s="24" t="s">
        <v>1227</v>
      </c>
      <c r="C302" s="25" t="s">
        <v>1189</v>
      </c>
      <c r="D302" s="26" t="s">
        <v>492</v>
      </c>
      <c r="E302" s="27" t="s">
        <v>466</v>
      </c>
      <c r="F302" s="28">
        <v>15</v>
      </c>
      <c r="G302" s="29">
        <v>44.22</v>
      </c>
      <c r="H302" s="29">
        <v>55.27</v>
      </c>
      <c r="I302" s="29">
        <f t="shared" si="61"/>
        <v>829.05000000000007</v>
      </c>
      <c r="J302" s="61">
        <f>I302/$I$754</f>
        <v>3.0410348682184186E-4</v>
      </c>
      <c r="K302" s="6"/>
      <c r="L302" s="33">
        <v>40</v>
      </c>
    </row>
    <row r="303" spans="1:12" s="22" customFormat="1" ht="30" customHeight="1">
      <c r="A303" s="17" t="s">
        <v>493</v>
      </c>
      <c r="B303" s="18"/>
      <c r="C303" s="18"/>
      <c r="D303" s="19" t="s">
        <v>449</v>
      </c>
      <c r="E303" s="19"/>
      <c r="F303" s="18"/>
      <c r="G303" s="18"/>
      <c r="H303" s="18"/>
      <c r="I303" s="18"/>
      <c r="J303" s="63"/>
      <c r="K303" s="21"/>
      <c r="L303" s="33">
        <v>20</v>
      </c>
    </row>
    <row r="304" spans="1:12" s="30" customFormat="1" ht="25.15" customHeight="1">
      <c r="A304" s="23" t="s">
        <v>494</v>
      </c>
      <c r="B304" s="24" t="s">
        <v>1550</v>
      </c>
      <c r="C304" s="25" t="s">
        <v>1189</v>
      </c>
      <c r="D304" s="26" t="s">
        <v>495</v>
      </c>
      <c r="E304" s="27" t="s">
        <v>466</v>
      </c>
      <c r="F304" s="28">
        <v>41</v>
      </c>
      <c r="G304" s="29">
        <v>65.42</v>
      </c>
      <c r="H304" s="29">
        <v>81.77</v>
      </c>
      <c r="I304" s="29">
        <f t="shared" ref="I304:I305" si="62">H304*F304</f>
        <v>3352.5699999999997</v>
      </c>
      <c r="J304" s="61">
        <f>I304/$I$754</f>
        <v>1.2297548119103818E-3</v>
      </c>
      <c r="K304" s="6"/>
      <c r="L304" s="33">
        <v>3</v>
      </c>
    </row>
    <row r="305" spans="1:12" s="30" customFormat="1" ht="25.15" customHeight="1">
      <c r="A305" s="23" t="s">
        <v>496</v>
      </c>
      <c r="B305" s="24" t="s">
        <v>1551</v>
      </c>
      <c r="C305" s="25" t="s">
        <v>1189</v>
      </c>
      <c r="D305" s="26" t="s">
        <v>497</v>
      </c>
      <c r="E305" s="27" t="s">
        <v>466</v>
      </c>
      <c r="F305" s="28">
        <v>2</v>
      </c>
      <c r="G305" s="29">
        <v>12.15</v>
      </c>
      <c r="H305" s="29">
        <v>15.18</v>
      </c>
      <c r="I305" s="29">
        <f t="shared" si="62"/>
        <v>30.36</v>
      </c>
      <c r="J305" s="61">
        <f>I305/$I$754</f>
        <v>1.1136339014427497E-5</v>
      </c>
      <c r="K305" s="6"/>
      <c r="L305" s="33">
        <v>3</v>
      </c>
    </row>
    <row r="306" spans="1:12" s="22" customFormat="1" ht="30" customHeight="1">
      <c r="A306" s="17" t="s">
        <v>498</v>
      </c>
      <c r="B306" s="18"/>
      <c r="C306" s="18"/>
      <c r="D306" s="19" t="s">
        <v>499</v>
      </c>
      <c r="E306" s="19"/>
      <c r="F306" s="18"/>
      <c r="G306" s="18"/>
      <c r="H306" s="18"/>
      <c r="I306" s="18"/>
      <c r="J306" s="63"/>
      <c r="K306" s="21"/>
      <c r="L306" s="33">
        <v>15</v>
      </c>
    </row>
    <row r="307" spans="1:12" s="30" customFormat="1" ht="25.15" customHeight="1">
      <c r="A307" s="23" t="s">
        <v>500</v>
      </c>
      <c r="B307" s="24" t="s">
        <v>1495</v>
      </c>
      <c r="C307" s="25" t="s">
        <v>1180</v>
      </c>
      <c r="D307" s="26" t="s">
        <v>501</v>
      </c>
      <c r="E307" s="27" t="s">
        <v>466</v>
      </c>
      <c r="F307" s="28">
        <v>2</v>
      </c>
      <c r="G307" s="29">
        <v>33.549999999999997</v>
      </c>
      <c r="H307" s="29">
        <v>41.93</v>
      </c>
      <c r="I307" s="29">
        <f t="shared" ref="I307:I314" si="63">H307*F307</f>
        <v>83.86</v>
      </c>
      <c r="J307" s="61">
        <f t="shared" ref="J307:J314" si="64">I307/$I$754</f>
        <v>3.0760651836294139E-5</v>
      </c>
      <c r="K307" s="6"/>
      <c r="L307" s="33">
        <v>25</v>
      </c>
    </row>
    <row r="308" spans="1:12" s="30" customFormat="1" ht="40.15" customHeight="1">
      <c r="A308" s="23" t="s">
        <v>502</v>
      </c>
      <c r="B308" s="24" t="s">
        <v>1552</v>
      </c>
      <c r="C308" s="25" t="s">
        <v>1180</v>
      </c>
      <c r="D308" s="26" t="s">
        <v>503</v>
      </c>
      <c r="E308" s="27" t="s">
        <v>466</v>
      </c>
      <c r="F308" s="28">
        <v>1</v>
      </c>
      <c r="G308" s="29">
        <v>424.55</v>
      </c>
      <c r="H308" s="29">
        <v>530.67999999999995</v>
      </c>
      <c r="I308" s="29">
        <f t="shared" si="63"/>
        <v>530.67999999999995</v>
      </c>
      <c r="J308" s="61">
        <f t="shared" si="64"/>
        <v>1.9465851080949882E-4</v>
      </c>
      <c r="K308" s="6"/>
      <c r="L308" s="33">
        <v>25</v>
      </c>
    </row>
    <row r="309" spans="1:12" s="30" customFormat="1" ht="49.9" customHeight="1">
      <c r="A309" s="23" t="s">
        <v>504</v>
      </c>
      <c r="B309" s="24" t="s">
        <v>1552</v>
      </c>
      <c r="C309" s="25" t="s">
        <v>1180</v>
      </c>
      <c r="D309" s="26" t="s">
        <v>505</v>
      </c>
      <c r="E309" s="27" t="s">
        <v>466</v>
      </c>
      <c r="F309" s="28">
        <v>2</v>
      </c>
      <c r="G309" s="29">
        <v>424.55</v>
      </c>
      <c r="H309" s="29">
        <v>530.67999999999995</v>
      </c>
      <c r="I309" s="29">
        <f t="shared" si="63"/>
        <v>1061.3599999999999</v>
      </c>
      <c r="J309" s="61">
        <f t="shared" si="64"/>
        <v>3.8931702161899763E-4</v>
      </c>
      <c r="K309" s="6"/>
      <c r="L309" s="33">
        <v>160</v>
      </c>
    </row>
    <row r="310" spans="1:12" s="30" customFormat="1" ht="25.15" customHeight="1">
      <c r="A310" s="23" t="s">
        <v>506</v>
      </c>
      <c r="B310" s="24" t="s">
        <v>1635</v>
      </c>
      <c r="C310" s="25" t="s">
        <v>1180</v>
      </c>
      <c r="D310" s="26" t="s">
        <v>507</v>
      </c>
      <c r="E310" s="27" t="s">
        <v>466</v>
      </c>
      <c r="F310" s="28">
        <v>1</v>
      </c>
      <c r="G310" s="29">
        <v>4.5999999999999996</v>
      </c>
      <c r="H310" s="29">
        <v>5.75</v>
      </c>
      <c r="I310" s="29">
        <f t="shared" si="63"/>
        <v>5.75</v>
      </c>
      <c r="J310" s="61">
        <f t="shared" si="64"/>
        <v>2.1091551163688442E-6</v>
      </c>
      <c r="K310" s="6"/>
      <c r="L310" s="33">
        <v>300</v>
      </c>
    </row>
    <row r="311" spans="1:12" s="30" customFormat="1" ht="25.15" customHeight="1">
      <c r="A311" s="23" t="s">
        <v>508</v>
      </c>
      <c r="B311" s="24" t="s">
        <v>1635</v>
      </c>
      <c r="C311" s="25" t="s">
        <v>1180</v>
      </c>
      <c r="D311" s="26" t="s">
        <v>509</v>
      </c>
      <c r="E311" s="27" t="s">
        <v>466</v>
      </c>
      <c r="F311" s="28">
        <v>13</v>
      </c>
      <c r="G311" s="29">
        <v>4.5999999999999996</v>
      </c>
      <c r="H311" s="29">
        <v>5.75</v>
      </c>
      <c r="I311" s="29">
        <f t="shared" si="63"/>
        <v>74.75</v>
      </c>
      <c r="J311" s="61">
        <f t="shared" si="64"/>
        <v>2.7419016512794976E-5</v>
      </c>
      <c r="K311" s="6"/>
      <c r="L311" s="33">
        <v>10</v>
      </c>
    </row>
    <row r="312" spans="1:12" s="30" customFormat="1" ht="25.15" customHeight="1">
      <c r="A312" s="23" t="s">
        <v>510</v>
      </c>
      <c r="B312" s="24" t="s">
        <v>1635</v>
      </c>
      <c r="C312" s="25" t="s">
        <v>1180</v>
      </c>
      <c r="D312" s="26" t="s">
        <v>511</v>
      </c>
      <c r="E312" s="27" t="s">
        <v>466</v>
      </c>
      <c r="F312" s="28">
        <v>1</v>
      </c>
      <c r="G312" s="29">
        <v>4.5999999999999996</v>
      </c>
      <c r="H312" s="29">
        <v>5.75</v>
      </c>
      <c r="I312" s="29">
        <f t="shared" si="63"/>
        <v>5.75</v>
      </c>
      <c r="J312" s="61">
        <f t="shared" si="64"/>
        <v>2.1091551163688442E-6</v>
      </c>
      <c r="K312" s="6"/>
      <c r="L312" s="33">
        <v>41</v>
      </c>
    </row>
    <row r="313" spans="1:12" s="30" customFormat="1" ht="25.15" customHeight="1">
      <c r="A313" s="23" t="s">
        <v>512</v>
      </c>
      <c r="B313" s="24" t="s">
        <v>1551</v>
      </c>
      <c r="C313" s="25" t="s">
        <v>1189</v>
      </c>
      <c r="D313" s="26" t="s">
        <v>513</v>
      </c>
      <c r="E313" s="27" t="s">
        <v>466</v>
      </c>
      <c r="F313" s="28">
        <v>1</v>
      </c>
      <c r="G313" s="29">
        <v>12.15</v>
      </c>
      <c r="H313" s="29">
        <v>15.18</v>
      </c>
      <c r="I313" s="29">
        <f t="shared" si="63"/>
        <v>15.18</v>
      </c>
      <c r="J313" s="61">
        <f t="shared" si="64"/>
        <v>5.5681695072137487E-6</v>
      </c>
      <c r="K313" s="6"/>
      <c r="L313" s="33">
        <v>14</v>
      </c>
    </row>
    <row r="314" spans="1:12" s="30" customFormat="1" ht="25.15" customHeight="1">
      <c r="A314" s="23" t="s">
        <v>514</v>
      </c>
      <c r="B314" s="24" t="s">
        <v>1553</v>
      </c>
      <c r="C314" s="25" t="s">
        <v>1189</v>
      </c>
      <c r="D314" s="26" t="s">
        <v>515</v>
      </c>
      <c r="E314" s="27" t="s">
        <v>466</v>
      </c>
      <c r="F314" s="28">
        <v>14</v>
      </c>
      <c r="G314" s="29">
        <v>1.85</v>
      </c>
      <c r="H314" s="29">
        <v>2.31</v>
      </c>
      <c r="I314" s="29">
        <f t="shared" si="63"/>
        <v>32.340000000000003</v>
      </c>
      <c r="J314" s="61">
        <f t="shared" si="64"/>
        <v>1.1862621993629293E-5</v>
      </c>
      <c r="K314" s="6"/>
      <c r="L314" s="33">
        <v>890</v>
      </c>
    </row>
    <row r="315" spans="1:12" s="22" customFormat="1" ht="30" customHeight="1">
      <c r="A315" s="17" t="s">
        <v>516</v>
      </c>
      <c r="B315" s="18"/>
      <c r="C315" s="18"/>
      <c r="D315" s="19" t="s">
        <v>292</v>
      </c>
      <c r="E315" s="19"/>
      <c r="F315" s="18"/>
      <c r="G315" s="18"/>
      <c r="H315" s="18"/>
      <c r="I315" s="18"/>
      <c r="J315" s="63"/>
      <c r="K315" s="21"/>
      <c r="L315" s="33">
        <v>8</v>
      </c>
    </row>
    <row r="316" spans="1:12" s="22" customFormat="1" ht="30" customHeight="1">
      <c r="A316" s="17" t="s">
        <v>517</v>
      </c>
      <c r="B316" s="18"/>
      <c r="C316" s="18"/>
      <c r="D316" s="19" t="s">
        <v>518</v>
      </c>
      <c r="E316" s="19"/>
      <c r="F316" s="18"/>
      <c r="G316" s="18"/>
      <c r="H316" s="18"/>
      <c r="I316" s="18"/>
      <c r="J316" s="63"/>
      <c r="K316" s="21"/>
      <c r="L316" s="33">
        <v>1</v>
      </c>
    </row>
    <row r="317" spans="1:12" s="30" customFormat="1" ht="25.15" customHeight="1">
      <c r="A317" s="23" t="s">
        <v>519</v>
      </c>
      <c r="B317" s="24" t="s">
        <v>1554</v>
      </c>
      <c r="C317" s="25" t="s">
        <v>1180</v>
      </c>
      <c r="D317" s="26" t="s">
        <v>520</v>
      </c>
      <c r="E317" s="27" t="s">
        <v>30</v>
      </c>
      <c r="F317" s="28">
        <v>1</v>
      </c>
      <c r="G317" s="29">
        <v>12.44</v>
      </c>
      <c r="H317" s="29">
        <v>15.55</v>
      </c>
      <c r="I317" s="29">
        <f t="shared" ref="I317:I318" si="65">H317*F317</f>
        <v>15.55</v>
      </c>
      <c r="J317" s="61">
        <f>I317/$I$754</f>
        <v>5.7038890538322663E-6</v>
      </c>
      <c r="K317" s="6"/>
      <c r="L317" s="33">
        <v>10</v>
      </c>
    </row>
    <row r="318" spans="1:12" s="30" customFormat="1" ht="25.15" customHeight="1">
      <c r="A318" s="23" t="s">
        <v>521</v>
      </c>
      <c r="B318" s="24" t="s">
        <v>1555</v>
      </c>
      <c r="C318" s="25" t="s">
        <v>1180</v>
      </c>
      <c r="D318" s="26" t="s">
        <v>522</v>
      </c>
      <c r="E318" s="27" t="s">
        <v>30</v>
      </c>
      <c r="F318" s="28">
        <v>70</v>
      </c>
      <c r="G318" s="29">
        <v>9.48</v>
      </c>
      <c r="H318" s="29">
        <v>11.85</v>
      </c>
      <c r="I318" s="29">
        <f t="shared" si="65"/>
        <v>829.5</v>
      </c>
      <c r="J318" s="61">
        <f>I318/$I$754</f>
        <v>3.0426855113529675E-4</v>
      </c>
      <c r="K318" s="6"/>
      <c r="L318" s="33">
        <v>70</v>
      </c>
    </row>
    <row r="319" spans="1:12" s="22" customFormat="1" ht="30" customHeight="1">
      <c r="A319" s="17" t="s">
        <v>523</v>
      </c>
      <c r="B319" s="18"/>
      <c r="C319" s="18"/>
      <c r="D319" s="19" t="s">
        <v>524</v>
      </c>
      <c r="E319" s="19"/>
      <c r="F319" s="18"/>
      <c r="G319" s="18"/>
      <c r="H319" s="18"/>
      <c r="I319" s="18"/>
      <c r="J319" s="63"/>
      <c r="K319" s="21"/>
      <c r="L319" s="33">
        <v>10</v>
      </c>
    </row>
    <row r="320" spans="1:12" s="30" customFormat="1" ht="25.15" customHeight="1">
      <c r="A320" s="23" t="s">
        <v>525</v>
      </c>
      <c r="B320" s="24" t="s">
        <v>1555</v>
      </c>
      <c r="C320" s="25" t="s">
        <v>1180</v>
      </c>
      <c r="D320" s="26" t="s">
        <v>522</v>
      </c>
      <c r="E320" s="27" t="s">
        <v>30</v>
      </c>
      <c r="F320" s="28">
        <v>10</v>
      </c>
      <c r="G320" s="29">
        <v>9.48</v>
      </c>
      <c r="H320" s="29">
        <v>11.85</v>
      </c>
      <c r="I320" s="29">
        <f t="shared" ref="I320" si="66">H320*F320</f>
        <v>118.5</v>
      </c>
      <c r="J320" s="61">
        <f>I320/$I$754</f>
        <v>4.3466935876470965E-5</v>
      </c>
      <c r="K320" s="6"/>
      <c r="L320" s="33">
        <v>45</v>
      </c>
    </row>
    <row r="321" spans="1:12" s="22" customFormat="1" ht="30" customHeight="1">
      <c r="A321" s="17" t="s">
        <v>526</v>
      </c>
      <c r="B321" s="18"/>
      <c r="C321" s="18"/>
      <c r="D321" s="19" t="s">
        <v>527</v>
      </c>
      <c r="E321" s="19"/>
      <c r="F321" s="18"/>
      <c r="G321" s="18"/>
      <c r="H321" s="18"/>
      <c r="I321" s="18"/>
      <c r="J321" s="63"/>
      <c r="K321" s="21"/>
      <c r="L321" s="33">
        <v>1</v>
      </c>
    </row>
    <row r="322" spans="1:12" s="30" customFormat="1" ht="25.15" customHeight="1">
      <c r="A322" s="23" t="s">
        <v>528</v>
      </c>
      <c r="B322" s="24" t="s">
        <v>1555</v>
      </c>
      <c r="C322" s="25" t="s">
        <v>1180</v>
      </c>
      <c r="D322" s="26" t="s">
        <v>522</v>
      </c>
      <c r="E322" s="27" t="s">
        <v>30</v>
      </c>
      <c r="F322" s="28">
        <v>45</v>
      </c>
      <c r="G322" s="29">
        <v>9.48</v>
      </c>
      <c r="H322" s="29">
        <v>11.85</v>
      </c>
      <c r="I322" s="29">
        <f t="shared" ref="I322" si="67">H322*F322</f>
        <v>533.25</v>
      </c>
      <c r="J322" s="61">
        <f>I322/$I$754</f>
        <v>1.9560121144411935E-4</v>
      </c>
      <c r="K322" s="6"/>
      <c r="L322" s="33">
        <v>13</v>
      </c>
    </row>
    <row r="323" spans="1:12" s="22" customFormat="1" ht="30" customHeight="1">
      <c r="A323" s="17" t="s">
        <v>529</v>
      </c>
      <c r="B323" s="18"/>
      <c r="C323" s="18"/>
      <c r="D323" s="19" t="s">
        <v>530</v>
      </c>
      <c r="E323" s="19"/>
      <c r="F323" s="18"/>
      <c r="G323" s="18"/>
      <c r="H323" s="18"/>
      <c r="I323" s="18"/>
      <c r="J323" s="63"/>
      <c r="K323" s="21"/>
      <c r="L323" s="33">
        <v>41</v>
      </c>
    </row>
    <row r="324" spans="1:12" s="30" customFormat="1" ht="25.15" customHeight="1">
      <c r="A324" s="23" t="s">
        <v>531</v>
      </c>
      <c r="B324" s="24" t="s">
        <v>1556</v>
      </c>
      <c r="C324" s="25" t="s">
        <v>1180</v>
      </c>
      <c r="D324" s="26" t="s">
        <v>532</v>
      </c>
      <c r="E324" s="27" t="s">
        <v>30</v>
      </c>
      <c r="F324" s="28">
        <v>10</v>
      </c>
      <c r="G324" s="29">
        <v>13.61</v>
      </c>
      <c r="H324" s="29">
        <v>17.010000000000002</v>
      </c>
      <c r="I324" s="29">
        <f t="shared" ref="I324" si="68">H324*F324</f>
        <v>170.10000000000002</v>
      </c>
      <c r="J324" s="61">
        <f>I324/$I$754</f>
        <v>6.2394310485972259E-5</v>
      </c>
      <c r="K324" s="6"/>
      <c r="L324" s="33">
        <v>2</v>
      </c>
    </row>
    <row r="325" spans="1:12" s="22" customFormat="1" ht="30" customHeight="1">
      <c r="A325" s="17" t="s">
        <v>533</v>
      </c>
      <c r="B325" s="18"/>
      <c r="C325" s="18"/>
      <c r="D325" s="19" t="s">
        <v>534</v>
      </c>
      <c r="E325" s="19"/>
      <c r="F325" s="18"/>
      <c r="G325" s="18"/>
      <c r="H325" s="18"/>
      <c r="I325" s="18"/>
      <c r="J325" s="63"/>
      <c r="K325" s="21"/>
    </row>
    <row r="326" spans="1:12" s="30" customFormat="1" ht="25.15" customHeight="1">
      <c r="A326" s="23" t="s">
        <v>535</v>
      </c>
      <c r="B326" s="24" t="s">
        <v>1557</v>
      </c>
      <c r="C326" s="25" t="s">
        <v>1180</v>
      </c>
      <c r="D326" s="26" t="s">
        <v>522</v>
      </c>
      <c r="E326" s="27" t="s">
        <v>96</v>
      </c>
      <c r="F326" s="28">
        <v>75</v>
      </c>
      <c r="G326" s="29">
        <v>2.91</v>
      </c>
      <c r="H326" s="29">
        <v>3.63</v>
      </c>
      <c r="I326" s="29">
        <f t="shared" ref="I326:I331" si="69">H326*F326</f>
        <v>272.25</v>
      </c>
      <c r="J326" s="61">
        <f t="shared" ref="J326:J331" si="70">I326/$I$754</f>
        <v>9.9863909640246579E-5</v>
      </c>
      <c r="K326" s="6"/>
    </row>
    <row r="327" spans="1:12" s="30" customFormat="1" ht="25.15" customHeight="1">
      <c r="A327" s="23" t="s">
        <v>536</v>
      </c>
      <c r="B327" s="24" t="s">
        <v>1558</v>
      </c>
      <c r="C327" s="25" t="s">
        <v>1189</v>
      </c>
      <c r="D327" s="26" t="s">
        <v>537</v>
      </c>
      <c r="E327" s="27" t="s">
        <v>96</v>
      </c>
      <c r="F327" s="28">
        <v>75</v>
      </c>
      <c r="G327" s="29">
        <v>1.7</v>
      </c>
      <c r="H327" s="29">
        <v>2.12</v>
      </c>
      <c r="I327" s="29">
        <f t="shared" si="69"/>
        <v>159</v>
      </c>
      <c r="J327" s="61">
        <f t="shared" si="70"/>
        <v>5.8322724087416736E-5</v>
      </c>
      <c r="K327" s="6"/>
    </row>
    <row r="328" spans="1:12" s="30" customFormat="1" ht="25.15" customHeight="1">
      <c r="A328" s="23" t="s">
        <v>538</v>
      </c>
      <c r="B328" s="24" t="s">
        <v>1559</v>
      </c>
      <c r="C328" s="25" t="s">
        <v>1180</v>
      </c>
      <c r="D328" s="26" t="s">
        <v>539</v>
      </c>
      <c r="E328" s="27" t="s">
        <v>96</v>
      </c>
      <c r="F328" s="28">
        <v>75</v>
      </c>
      <c r="G328" s="29">
        <v>0.19</v>
      </c>
      <c r="H328" s="29">
        <v>0.23</v>
      </c>
      <c r="I328" s="29">
        <f t="shared" si="69"/>
        <v>17.25</v>
      </c>
      <c r="J328" s="61">
        <f t="shared" si="70"/>
        <v>6.3274653491065326E-6</v>
      </c>
      <c r="K328" s="6"/>
    </row>
    <row r="329" spans="1:12" s="30" customFormat="1" ht="25.15" customHeight="1">
      <c r="A329" s="23" t="s">
        <v>540</v>
      </c>
      <c r="B329" s="24" t="s">
        <v>1560</v>
      </c>
      <c r="C329" s="25" t="s">
        <v>1189</v>
      </c>
      <c r="D329" s="26" t="s">
        <v>541</v>
      </c>
      <c r="E329" s="27" t="s">
        <v>96</v>
      </c>
      <c r="F329" s="28">
        <v>75</v>
      </c>
      <c r="G329" s="29">
        <v>0.38</v>
      </c>
      <c r="H329" s="29">
        <v>0.47</v>
      </c>
      <c r="I329" s="29">
        <f t="shared" si="69"/>
        <v>35.25</v>
      </c>
      <c r="J329" s="61">
        <f t="shared" si="70"/>
        <v>1.2930037887304654E-5</v>
      </c>
      <c r="K329" s="6"/>
    </row>
    <row r="330" spans="1:12" s="30" customFormat="1" ht="25.15" customHeight="1">
      <c r="A330" s="23" t="s">
        <v>542</v>
      </c>
      <c r="B330" s="24" t="s">
        <v>1561</v>
      </c>
      <c r="C330" s="25" t="s">
        <v>1189</v>
      </c>
      <c r="D330" s="26" t="s">
        <v>543</v>
      </c>
      <c r="E330" s="27" t="s">
        <v>96</v>
      </c>
      <c r="F330" s="28">
        <v>75</v>
      </c>
      <c r="G330" s="29">
        <v>1.64</v>
      </c>
      <c r="H330" s="29">
        <v>2.0499999999999998</v>
      </c>
      <c r="I330" s="29">
        <f t="shared" si="69"/>
        <v>153.75</v>
      </c>
      <c r="J330" s="61">
        <f t="shared" si="70"/>
        <v>5.6396973763775621E-5</v>
      </c>
      <c r="K330" s="6"/>
    </row>
    <row r="331" spans="1:12" s="30" customFormat="1" ht="25.15" customHeight="1">
      <c r="A331" s="23" t="s">
        <v>544</v>
      </c>
      <c r="B331" s="24" t="s">
        <v>1562</v>
      </c>
      <c r="C331" s="25" t="s">
        <v>1189</v>
      </c>
      <c r="D331" s="26" t="s">
        <v>545</v>
      </c>
      <c r="E331" s="27" t="s">
        <v>96</v>
      </c>
      <c r="F331" s="28">
        <v>100</v>
      </c>
      <c r="G331" s="29">
        <v>0.44</v>
      </c>
      <c r="H331" s="29">
        <v>0.55000000000000004</v>
      </c>
      <c r="I331" s="29">
        <f t="shared" si="69"/>
        <v>55.000000000000007</v>
      </c>
      <c r="J331" s="61">
        <f t="shared" si="70"/>
        <v>2.0174527200049818E-5</v>
      </c>
      <c r="K331" s="6"/>
    </row>
    <row r="332" spans="1:12" s="22" customFormat="1" ht="30" customHeight="1">
      <c r="A332" s="17" t="s">
        <v>546</v>
      </c>
      <c r="B332" s="18"/>
      <c r="C332" s="18"/>
      <c r="D332" s="19" t="s">
        <v>547</v>
      </c>
      <c r="E332" s="19"/>
      <c r="F332" s="18"/>
      <c r="G332" s="18"/>
      <c r="H332" s="18"/>
      <c r="I332" s="18"/>
      <c r="J332" s="63"/>
      <c r="K332" s="21"/>
    </row>
    <row r="333" spans="1:12" s="30" customFormat="1" ht="49.9" customHeight="1">
      <c r="A333" s="23" t="s">
        <v>548</v>
      </c>
      <c r="B333" s="24" t="s">
        <v>1563</v>
      </c>
      <c r="C333" s="25" t="s">
        <v>1207</v>
      </c>
      <c r="D333" s="26" t="s">
        <v>549</v>
      </c>
      <c r="E333" s="27" t="s">
        <v>96</v>
      </c>
      <c r="F333" s="28">
        <v>12</v>
      </c>
      <c r="G333" s="29">
        <v>154.32</v>
      </c>
      <c r="H333" s="29">
        <v>192.9</v>
      </c>
      <c r="I333" s="29">
        <f t="shared" ref="I333:I347" si="71">H333*F333</f>
        <v>2314.8000000000002</v>
      </c>
      <c r="J333" s="61">
        <f t="shared" ref="J333:J347" si="72">I333/$I$754</f>
        <v>8.4909082841227849E-4</v>
      </c>
      <c r="K333" s="6"/>
    </row>
    <row r="334" spans="1:12" s="30" customFormat="1" ht="25.15" customHeight="1">
      <c r="A334" s="23" t="s">
        <v>550</v>
      </c>
      <c r="B334" s="24" t="s">
        <v>1564</v>
      </c>
      <c r="C334" s="25" t="s">
        <v>1189</v>
      </c>
      <c r="D334" s="26" t="s">
        <v>551</v>
      </c>
      <c r="E334" s="27" t="s">
        <v>96</v>
      </c>
      <c r="F334" s="28">
        <v>6</v>
      </c>
      <c r="G334" s="29">
        <v>22.87</v>
      </c>
      <c r="H334" s="29">
        <v>28.58</v>
      </c>
      <c r="I334" s="29">
        <f t="shared" si="71"/>
        <v>171.48</v>
      </c>
      <c r="J334" s="61">
        <f t="shared" si="72"/>
        <v>6.2900507713900772E-5</v>
      </c>
      <c r="K334" s="6"/>
    </row>
    <row r="335" spans="1:12" s="30" customFormat="1" ht="25.15" customHeight="1">
      <c r="A335" s="23" t="s">
        <v>552</v>
      </c>
      <c r="B335" s="24" t="s">
        <v>1565</v>
      </c>
      <c r="C335" s="25" t="s">
        <v>1189</v>
      </c>
      <c r="D335" s="26" t="s">
        <v>553</v>
      </c>
      <c r="E335" s="27" t="s">
        <v>96</v>
      </c>
      <c r="F335" s="28">
        <v>1</v>
      </c>
      <c r="G335" s="29">
        <v>50.19</v>
      </c>
      <c r="H335" s="29">
        <v>62.73</v>
      </c>
      <c r="I335" s="29">
        <f t="shared" si="71"/>
        <v>62.73</v>
      </c>
      <c r="J335" s="61">
        <f t="shared" si="72"/>
        <v>2.3009965295620451E-5</v>
      </c>
      <c r="K335" s="6"/>
    </row>
    <row r="336" spans="1:12" s="30" customFormat="1" ht="25.15" customHeight="1">
      <c r="A336" s="23" t="s">
        <v>554</v>
      </c>
      <c r="B336" s="24" t="s">
        <v>1566</v>
      </c>
      <c r="C336" s="25" t="s">
        <v>1189</v>
      </c>
      <c r="D336" s="26" t="s">
        <v>555</v>
      </c>
      <c r="E336" s="27" t="s">
        <v>96</v>
      </c>
      <c r="F336" s="28">
        <v>2</v>
      </c>
      <c r="G336" s="29">
        <v>29.22</v>
      </c>
      <c r="H336" s="29">
        <v>36.520000000000003</v>
      </c>
      <c r="I336" s="29">
        <f t="shared" si="71"/>
        <v>73.040000000000006</v>
      </c>
      <c r="J336" s="61">
        <f t="shared" si="72"/>
        <v>2.6791772121666156E-5</v>
      </c>
      <c r="K336" s="6"/>
    </row>
    <row r="337" spans="1:11" s="30" customFormat="1" ht="25.15" customHeight="1">
      <c r="A337" s="23" t="s">
        <v>556</v>
      </c>
      <c r="B337" s="24" t="s">
        <v>1567</v>
      </c>
      <c r="C337" s="25" t="s">
        <v>1189</v>
      </c>
      <c r="D337" s="26" t="s">
        <v>557</v>
      </c>
      <c r="E337" s="27" t="s">
        <v>96</v>
      </c>
      <c r="F337" s="28">
        <v>15</v>
      </c>
      <c r="G337" s="29">
        <v>11.93</v>
      </c>
      <c r="H337" s="29">
        <v>14.91</v>
      </c>
      <c r="I337" s="29">
        <f t="shared" si="71"/>
        <v>223.65</v>
      </c>
      <c r="J337" s="61">
        <f t="shared" si="72"/>
        <v>8.2036963787111654E-5</v>
      </c>
      <c r="K337" s="6"/>
    </row>
    <row r="338" spans="1:11" s="30" customFormat="1" ht="25.15" customHeight="1">
      <c r="A338" s="23" t="s">
        <v>558</v>
      </c>
      <c r="B338" s="24" t="s">
        <v>1568</v>
      </c>
      <c r="C338" s="25" t="s">
        <v>1189</v>
      </c>
      <c r="D338" s="26" t="s">
        <v>559</v>
      </c>
      <c r="E338" s="27" t="s">
        <v>96</v>
      </c>
      <c r="F338" s="28">
        <v>4</v>
      </c>
      <c r="G338" s="29">
        <v>3482.95</v>
      </c>
      <c r="H338" s="29">
        <v>4353.68</v>
      </c>
      <c r="I338" s="29">
        <f t="shared" si="71"/>
        <v>17414.72</v>
      </c>
      <c r="J338" s="61">
        <f t="shared" si="72"/>
        <v>6.3878862240227549E-3</v>
      </c>
      <c r="K338" s="6"/>
    </row>
    <row r="339" spans="1:11" s="30" customFormat="1" ht="25.15" customHeight="1">
      <c r="A339" s="23" t="s">
        <v>560</v>
      </c>
      <c r="B339" s="24" t="s">
        <v>1569</v>
      </c>
      <c r="C339" s="25" t="s">
        <v>1189</v>
      </c>
      <c r="D339" s="26" t="s">
        <v>561</v>
      </c>
      <c r="E339" s="27" t="s">
        <v>96</v>
      </c>
      <c r="F339" s="28">
        <v>40</v>
      </c>
      <c r="G339" s="29">
        <v>23.03</v>
      </c>
      <c r="H339" s="29">
        <v>28.78</v>
      </c>
      <c r="I339" s="29">
        <f t="shared" si="71"/>
        <v>1151.2</v>
      </c>
      <c r="J339" s="61">
        <f t="shared" si="72"/>
        <v>4.2227119477631541E-4</v>
      </c>
      <c r="K339" s="6"/>
    </row>
    <row r="340" spans="1:11" s="30" customFormat="1" ht="25.15" customHeight="1">
      <c r="A340" s="23" t="s">
        <v>562</v>
      </c>
      <c r="B340" s="24" t="s">
        <v>1570</v>
      </c>
      <c r="C340" s="25" t="s">
        <v>1189</v>
      </c>
      <c r="D340" s="26" t="s">
        <v>563</v>
      </c>
      <c r="E340" s="27" t="s">
        <v>96</v>
      </c>
      <c r="F340" s="28">
        <v>20</v>
      </c>
      <c r="G340" s="29">
        <v>14.77</v>
      </c>
      <c r="H340" s="29">
        <v>18.46</v>
      </c>
      <c r="I340" s="29">
        <f t="shared" si="71"/>
        <v>369.20000000000005</v>
      </c>
      <c r="J340" s="61">
        <f t="shared" si="72"/>
        <v>1.3542609895015258E-4</v>
      </c>
      <c r="K340" s="6"/>
    </row>
    <row r="341" spans="1:11" s="30" customFormat="1" ht="25.15" customHeight="1">
      <c r="A341" s="23" t="s">
        <v>564</v>
      </c>
      <c r="B341" s="24" t="s">
        <v>1571</v>
      </c>
      <c r="C341" s="25" t="s">
        <v>1189</v>
      </c>
      <c r="D341" s="26" t="s">
        <v>565</v>
      </c>
      <c r="E341" s="27" t="s">
        <v>96</v>
      </c>
      <c r="F341" s="28">
        <v>25</v>
      </c>
      <c r="G341" s="29">
        <v>4.3</v>
      </c>
      <c r="H341" s="29">
        <v>5.37</v>
      </c>
      <c r="I341" s="29">
        <f t="shared" si="71"/>
        <v>134.25</v>
      </c>
      <c r="J341" s="61">
        <f t="shared" si="72"/>
        <v>4.9244186847394319E-5</v>
      </c>
      <c r="K341" s="6"/>
    </row>
    <row r="342" spans="1:11" s="30" customFormat="1" ht="25.15" customHeight="1">
      <c r="A342" s="23" t="s">
        <v>566</v>
      </c>
      <c r="B342" s="24" t="s">
        <v>1572</v>
      </c>
      <c r="C342" s="25" t="s">
        <v>1189</v>
      </c>
      <c r="D342" s="26" t="s">
        <v>567</v>
      </c>
      <c r="E342" s="27" t="s">
        <v>96</v>
      </c>
      <c r="F342" s="28">
        <v>160</v>
      </c>
      <c r="G342" s="29">
        <v>4.38</v>
      </c>
      <c r="H342" s="29">
        <v>5.47</v>
      </c>
      <c r="I342" s="29">
        <f t="shared" si="71"/>
        <v>875.19999999999993</v>
      </c>
      <c r="J342" s="61">
        <f t="shared" si="72"/>
        <v>3.2103174919061086E-4</v>
      </c>
      <c r="K342" s="6"/>
    </row>
    <row r="343" spans="1:11" s="30" customFormat="1" ht="25.15" customHeight="1">
      <c r="A343" s="23" t="s">
        <v>568</v>
      </c>
      <c r="B343" s="24" t="s">
        <v>1573</v>
      </c>
      <c r="C343" s="25" t="s">
        <v>1189</v>
      </c>
      <c r="D343" s="26" t="s">
        <v>569</v>
      </c>
      <c r="E343" s="27" t="s">
        <v>96</v>
      </c>
      <c r="F343" s="28">
        <v>3</v>
      </c>
      <c r="G343" s="29">
        <v>12.77</v>
      </c>
      <c r="H343" s="29">
        <v>15.96</v>
      </c>
      <c r="I343" s="29">
        <f t="shared" si="71"/>
        <v>47.88</v>
      </c>
      <c r="J343" s="61">
        <f t="shared" si="72"/>
        <v>1.7562842951607004E-5</v>
      </c>
      <c r="K343" s="6"/>
    </row>
    <row r="344" spans="1:11" s="30" customFormat="1" ht="25.15" customHeight="1">
      <c r="A344" s="23" t="s">
        <v>570</v>
      </c>
      <c r="B344" s="24" t="s">
        <v>1574</v>
      </c>
      <c r="C344" s="25" t="s">
        <v>1189</v>
      </c>
      <c r="D344" s="26" t="s">
        <v>571</v>
      </c>
      <c r="E344" s="27" t="s">
        <v>96</v>
      </c>
      <c r="F344" s="28">
        <v>25</v>
      </c>
      <c r="G344" s="29">
        <v>2.02</v>
      </c>
      <c r="H344" s="29">
        <v>2.52</v>
      </c>
      <c r="I344" s="29">
        <f t="shared" si="71"/>
        <v>63</v>
      </c>
      <c r="J344" s="61">
        <f t="shared" si="72"/>
        <v>2.3109003883693424E-5</v>
      </c>
      <c r="K344" s="6"/>
    </row>
    <row r="345" spans="1:11" s="30" customFormat="1" ht="25.15" customHeight="1">
      <c r="A345" s="23" t="s">
        <v>572</v>
      </c>
      <c r="B345" s="24" t="s">
        <v>1575</v>
      </c>
      <c r="C345" s="25" t="s">
        <v>1189</v>
      </c>
      <c r="D345" s="26" t="s">
        <v>573</v>
      </c>
      <c r="E345" s="27" t="s">
        <v>96</v>
      </c>
      <c r="F345" s="28">
        <v>3</v>
      </c>
      <c r="G345" s="29">
        <v>395.64</v>
      </c>
      <c r="H345" s="29">
        <v>494.55</v>
      </c>
      <c r="I345" s="29">
        <f t="shared" si="71"/>
        <v>1483.65</v>
      </c>
      <c r="J345" s="61">
        <f t="shared" si="72"/>
        <v>5.4421704146098021E-4</v>
      </c>
      <c r="K345" s="6"/>
    </row>
    <row r="346" spans="1:11" s="30" customFormat="1" ht="25.15" customHeight="1">
      <c r="A346" s="23" t="s">
        <v>574</v>
      </c>
      <c r="B346" s="24" t="s">
        <v>1562</v>
      </c>
      <c r="C346" s="25" t="s">
        <v>1189</v>
      </c>
      <c r="D346" s="26" t="s">
        <v>575</v>
      </c>
      <c r="E346" s="27" t="s">
        <v>96</v>
      </c>
      <c r="F346" s="28">
        <v>300</v>
      </c>
      <c r="G346" s="29">
        <v>0.44</v>
      </c>
      <c r="H346" s="29">
        <v>0.55000000000000004</v>
      </c>
      <c r="I346" s="29">
        <f t="shared" si="71"/>
        <v>165</v>
      </c>
      <c r="J346" s="61">
        <f t="shared" si="72"/>
        <v>6.0523581600149446E-5</v>
      </c>
      <c r="K346" s="6"/>
    </row>
    <row r="347" spans="1:11" s="30" customFormat="1" ht="25.15" customHeight="1">
      <c r="A347" s="23" t="s">
        <v>576</v>
      </c>
      <c r="B347" s="24" t="s">
        <v>1576</v>
      </c>
      <c r="C347" s="25" t="s">
        <v>1189</v>
      </c>
      <c r="D347" s="26" t="s">
        <v>577</v>
      </c>
      <c r="E347" s="27" t="s">
        <v>96</v>
      </c>
      <c r="F347" s="28">
        <v>15</v>
      </c>
      <c r="G347" s="29">
        <v>9.27</v>
      </c>
      <c r="H347" s="29">
        <v>11.58</v>
      </c>
      <c r="I347" s="29">
        <f t="shared" si="71"/>
        <v>173.7</v>
      </c>
      <c r="J347" s="61">
        <f t="shared" si="72"/>
        <v>6.3714824993611871E-5</v>
      </c>
      <c r="K347" s="6"/>
    </row>
    <row r="348" spans="1:11" s="22" customFormat="1" ht="30" customHeight="1">
      <c r="A348" s="17" t="s">
        <v>578</v>
      </c>
      <c r="B348" s="18"/>
      <c r="C348" s="18"/>
      <c r="D348" s="19" t="s">
        <v>579</v>
      </c>
      <c r="E348" s="19"/>
      <c r="F348" s="18"/>
      <c r="G348" s="18"/>
      <c r="H348" s="18"/>
      <c r="I348" s="18"/>
      <c r="J348" s="63"/>
      <c r="K348" s="21"/>
    </row>
    <row r="349" spans="1:11" s="30" customFormat="1" ht="25.15" customHeight="1">
      <c r="A349" s="23" t="s">
        <v>580</v>
      </c>
      <c r="B349" s="24" t="s">
        <v>1577</v>
      </c>
      <c r="C349" s="25" t="s">
        <v>1189</v>
      </c>
      <c r="D349" s="26" t="s">
        <v>581</v>
      </c>
      <c r="E349" s="27" t="s">
        <v>96</v>
      </c>
      <c r="F349" s="28">
        <v>10</v>
      </c>
      <c r="G349" s="29">
        <v>2819.83</v>
      </c>
      <c r="H349" s="29">
        <v>3524.78</v>
      </c>
      <c r="I349" s="29">
        <f t="shared" ref="I349:I354" si="73">H349*F349</f>
        <v>35247.800000000003</v>
      </c>
      <c r="J349" s="61">
        <f t="shared" ref="J349:J355" si="74">I349/$I$754</f>
        <v>1.2929230906216654E-2</v>
      </c>
      <c r="K349" s="6"/>
    </row>
    <row r="350" spans="1:11" s="30" customFormat="1" ht="25.15" customHeight="1">
      <c r="A350" s="23" t="s">
        <v>582</v>
      </c>
      <c r="B350" s="24" t="s">
        <v>1578</v>
      </c>
      <c r="C350" s="25" t="s">
        <v>1189</v>
      </c>
      <c r="D350" s="26" t="s">
        <v>583</v>
      </c>
      <c r="E350" s="27" t="s">
        <v>96</v>
      </c>
      <c r="F350" s="28">
        <v>10</v>
      </c>
      <c r="G350" s="29">
        <v>12.32</v>
      </c>
      <c r="H350" s="29">
        <v>15.4</v>
      </c>
      <c r="I350" s="29">
        <f t="shared" si="73"/>
        <v>154</v>
      </c>
      <c r="J350" s="61">
        <f t="shared" si="74"/>
        <v>5.6488676160139481E-5</v>
      </c>
      <c r="K350" s="6"/>
    </row>
    <row r="351" spans="1:11" s="30" customFormat="1" ht="25.15" customHeight="1">
      <c r="A351" s="23" t="s">
        <v>584</v>
      </c>
      <c r="B351" s="24" t="s">
        <v>1579</v>
      </c>
      <c r="C351" s="25" t="s">
        <v>1189</v>
      </c>
      <c r="D351" s="26" t="s">
        <v>585</v>
      </c>
      <c r="E351" s="27" t="s">
        <v>96</v>
      </c>
      <c r="F351" s="28">
        <v>20</v>
      </c>
      <c r="G351" s="29">
        <v>515.54</v>
      </c>
      <c r="H351" s="29">
        <v>644.41999999999996</v>
      </c>
      <c r="I351" s="29">
        <f t="shared" si="73"/>
        <v>12888.4</v>
      </c>
      <c r="J351" s="61">
        <f t="shared" si="74"/>
        <v>4.7275886611840368E-3</v>
      </c>
      <c r="K351" s="6"/>
    </row>
    <row r="352" spans="1:11" s="30" customFormat="1" ht="25.15" customHeight="1">
      <c r="A352" s="23" t="s">
        <v>586</v>
      </c>
      <c r="B352" s="24" t="s">
        <v>1580</v>
      </c>
      <c r="C352" s="25" t="s">
        <v>1189</v>
      </c>
      <c r="D352" s="26" t="s">
        <v>587</v>
      </c>
      <c r="E352" s="27" t="s">
        <v>96</v>
      </c>
      <c r="F352" s="28">
        <v>2</v>
      </c>
      <c r="G352" s="29">
        <v>3325.17</v>
      </c>
      <c r="H352" s="29">
        <v>4156.46</v>
      </c>
      <c r="I352" s="29">
        <f t="shared" si="73"/>
        <v>8312.92</v>
      </c>
      <c r="J352" s="61">
        <f t="shared" si="74"/>
        <v>3.0492587391243295E-3</v>
      </c>
      <c r="K352" s="6"/>
    </row>
    <row r="353" spans="1:11" s="30" customFormat="1" ht="25.15" customHeight="1">
      <c r="A353" s="23" t="s">
        <v>588</v>
      </c>
      <c r="B353" s="24" t="s">
        <v>1636</v>
      </c>
      <c r="C353" s="25" t="s">
        <v>1189</v>
      </c>
      <c r="D353" s="26" t="s">
        <v>589</v>
      </c>
      <c r="E353" s="27" t="s">
        <v>466</v>
      </c>
      <c r="F353" s="28">
        <v>40</v>
      </c>
      <c r="G353" s="29">
        <v>12.3</v>
      </c>
      <c r="H353" s="29">
        <v>15.37</v>
      </c>
      <c r="I353" s="29">
        <f t="shared" si="73"/>
        <v>614.79999999999995</v>
      </c>
      <c r="J353" s="61">
        <f t="shared" si="74"/>
        <v>2.2551453313801137E-4</v>
      </c>
      <c r="K353" s="6"/>
    </row>
    <row r="354" spans="1:11" s="30" customFormat="1" ht="25.15" customHeight="1">
      <c r="A354" s="23" t="s">
        <v>590</v>
      </c>
      <c r="B354" s="24" t="s">
        <v>1581</v>
      </c>
      <c r="C354" s="25" t="s">
        <v>1189</v>
      </c>
      <c r="D354" s="26" t="s">
        <v>591</v>
      </c>
      <c r="E354" s="27" t="s">
        <v>466</v>
      </c>
      <c r="F354" s="28">
        <v>4</v>
      </c>
      <c r="G354" s="29">
        <v>38.35</v>
      </c>
      <c r="H354" s="29">
        <v>47.93</v>
      </c>
      <c r="I354" s="29">
        <f t="shared" si="73"/>
        <v>191.72</v>
      </c>
      <c r="J354" s="61">
        <f t="shared" si="74"/>
        <v>7.0324733723519102E-5</v>
      </c>
      <c r="K354" s="6"/>
    </row>
    <row r="355" spans="1:11" s="30" customFormat="1" ht="25.15" customHeight="1">
      <c r="A355" s="23" t="s">
        <v>592</v>
      </c>
      <c r="B355" s="24" t="s">
        <v>1582</v>
      </c>
      <c r="C355" s="25" t="s">
        <v>1207</v>
      </c>
      <c r="D355" s="26" t="s">
        <v>593</v>
      </c>
      <c r="E355" s="27" t="s">
        <v>466</v>
      </c>
      <c r="F355" s="28">
        <v>7</v>
      </c>
      <c r="G355" s="29">
        <v>6.29</v>
      </c>
      <c r="H355" s="29">
        <v>7.86</v>
      </c>
      <c r="I355" s="29">
        <f>H355*F355</f>
        <v>55.02</v>
      </c>
      <c r="J355" s="61">
        <f t="shared" si="74"/>
        <v>2.0181863391758924E-5</v>
      </c>
      <c r="K355" s="6"/>
    </row>
    <row r="356" spans="1:11" s="22" customFormat="1" ht="34.9" customHeight="1">
      <c r="A356" s="44"/>
      <c r="B356" s="45"/>
      <c r="C356" s="45"/>
      <c r="D356" s="46" t="s">
        <v>594</v>
      </c>
      <c r="E356" s="47"/>
      <c r="F356" s="48"/>
      <c r="G356" s="49"/>
      <c r="H356" s="49"/>
      <c r="I356" s="50"/>
      <c r="J356" s="65"/>
      <c r="K356" s="21"/>
    </row>
    <row r="357" spans="1:11" s="22" customFormat="1" ht="30" customHeight="1">
      <c r="A357" s="17" t="s">
        <v>595</v>
      </c>
      <c r="B357" s="18"/>
      <c r="C357" s="18"/>
      <c r="D357" s="19" t="s">
        <v>596</v>
      </c>
      <c r="E357" s="19"/>
      <c r="F357" s="18"/>
      <c r="G357" s="49"/>
      <c r="H357" s="49"/>
      <c r="I357" s="18"/>
      <c r="J357" s="63"/>
      <c r="K357" s="21"/>
    </row>
    <row r="358" spans="1:11" s="30" customFormat="1" ht="25.15" customHeight="1">
      <c r="A358" s="23" t="s">
        <v>597</v>
      </c>
      <c r="B358" s="25" t="s">
        <v>1282</v>
      </c>
      <c r="C358" s="25" t="s">
        <v>1207</v>
      </c>
      <c r="D358" s="26" t="s">
        <v>598</v>
      </c>
      <c r="E358" s="27" t="s">
        <v>466</v>
      </c>
      <c r="F358" s="28">
        <v>41</v>
      </c>
      <c r="G358" s="29">
        <v>226.16</v>
      </c>
      <c r="H358" s="29">
        <v>282.7</v>
      </c>
      <c r="I358" s="29">
        <f>H358*F358</f>
        <v>11590.699999999999</v>
      </c>
      <c r="J358" s="61">
        <f>I358/$I$754</f>
        <v>4.2515798621384979E-3</v>
      </c>
      <c r="K358" s="6"/>
    </row>
    <row r="359" spans="1:11" s="60" customFormat="1" ht="30" customHeight="1">
      <c r="A359" s="53"/>
      <c r="B359" s="54"/>
      <c r="C359" s="54"/>
      <c r="D359" s="55" t="s">
        <v>1621</v>
      </c>
      <c r="E359" s="56"/>
      <c r="F359" s="57"/>
      <c r="G359" s="54"/>
      <c r="H359" s="54"/>
      <c r="I359" s="58">
        <f>SUM(I160:I358)</f>
        <v>372066.07001519995</v>
      </c>
      <c r="J359" s="62">
        <f>SUM(J160:J358)</f>
        <v>0.13647740090431434</v>
      </c>
      <c r="K359" s="59"/>
    </row>
    <row r="360" spans="1:11" s="22" customFormat="1" ht="30" customHeight="1">
      <c r="A360" s="17" t="s">
        <v>1833</v>
      </c>
      <c r="B360" s="18"/>
      <c r="C360" s="18"/>
      <c r="D360" s="19" t="s">
        <v>599</v>
      </c>
      <c r="E360" s="19"/>
      <c r="F360" s="18"/>
      <c r="G360" s="18"/>
      <c r="H360" s="18"/>
      <c r="I360" s="18"/>
      <c r="J360" s="63"/>
      <c r="K360" s="21"/>
    </row>
    <row r="361" spans="1:11" s="22" customFormat="1" ht="30" customHeight="1">
      <c r="A361" s="17" t="s">
        <v>1700</v>
      </c>
      <c r="B361" s="18"/>
      <c r="C361" s="18"/>
      <c r="D361" s="19" t="s">
        <v>600</v>
      </c>
      <c r="E361" s="19"/>
      <c r="F361" s="18"/>
      <c r="G361" s="18"/>
      <c r="H361" s="18"/>
      <c r="I361" s="18"/>
      <c r="J361" s="63"/>
      <c r="K361" s="21"/>
    </row>
    <row r="362" spans="1:11" s="22" customFormat="1" ht="30" customHeight="1">
      <c r="A362" s="17" t="s">
        <v>1701</v>
      </c>
      <c r="B362" s="18"/>
      <c r="C362" s="18"/>
      <c r="D362" s="19" t="s">
        <v>601</v>
      </c>
      <c r="E362" s="19"/>
      <c r="F362" s="18"/>
      <c r="G362" s="18"/>
      <c r="H362" s="18"/>
      <c r="I362" s="18"/>
      <c r="J362" s="63"/>
      <c r="K362" s="21"/>
    </row>
    <row r="363" spans="1:11" s="30" customFormat="1" ht="25.15" customHeight="1">
      <c r="A363" s="23" t="s">
        <v>1702</v>
      </c>
      <c r="B363" s="25" t="s">
        <v>1228</v>
      </c>
      <c r="C363" s="25" t="s">
        <v>1180</v>
      </c>
      <c r="D363" s="26" t="s">
        <v>602</v>
      </c>
      <c r="E363" s="27" t="s">
        <v>30</v>
      </c>
      <c r="F363" s="28">
        <v>172</v>
      </c>
      <c r="G363" s="29">
        <v>24.29</v>
      </c>
      <c r="H363" s="29">
        <v>30.36</v>
      </c>
      <c r="I363" s="29">
        <f t="shared" ref="I363:I367" si="75">H363*F363</f>
        <v>5221.92</v>
      </c>
      <c r="J363" s="61">
        <f>I363/$I$754</f>
        <v>1.9154503104815298E-3</v>
      </c>
      <c r="K363" s="6"/>
    </row>
    <row r="364" spans="1:11" s="30" customFormat="1" ht="25.15" customHeight="1">
      <c r="A364" s="23" t="s">
        <v>1703</v>
      </c>
      <c r="B364" s="25" t="s">
        <v>1229</v>
      </c>
      <c r="C364" s="25" t="s">
        <v>1180</v>
      </c>
      <c r="D364" s="26" t="s">
        <v>603</v>
      </c>
      <c r="E364" s="27" t="s">
        <v>30</v>
      </c>
      <c r="F364" s="28">
        <v>169</v>
      </c>
      <c r="G364" s="29">
        <v>33.090000000000003</v>
      </c>
      <c r="H364" s="29">
        <v>41.36</v>
      </c>
      <c r="I364" s="29">
        <f t="shared" si="75"/>
        <v>6989.84</v>
      </c>
      <c r="J364" s="61">
        <f>I364/$I$754</f>
        <v>2.5639403127999312E-3</v>
      </c>
      <c r="K364" s="6"/>
    </row>
    <row r="365" spans="1:11" s="30" customFormat="1" ht="25.15" customHeight="1">
      <c r="A365" s="23" t="s">
        <v>1704</v>
      </c>
      <c r="B365" s="25" t="s">
        <v>1230</v>
      </c>
      <c r="C365" s="25" t="s">
        <v>1180</v>
      </c>
      <c r="D365" s="26" t="s">
        <v>604</v>
      </c>
      <c r="E365" s="27" t="s">
        <v>30</v>
      </c>
      <c r="F365" s="28">
        <v>66</v>
      </c>
      <c r="G365" s="29">
        <v>17.670000000000002</v>
      </c>
      <c r="H365" s="29">
        <v>22.08</v>
      </c>
      <c r="I365" s="29">
        <f t="shared" si="75"/>
        <v>1457.28</v>
      </c>
      <c r="J365" s="61">
        <f>I365/$I$754</f>
        <v>5.345442726925199E-4</v>
      </c>
      <c r="K365" s="6"/>
    </row>
    <row r="366" spans="1:11" s="30" customFormat="1" ht="25.15" customHeight="1">
      <c r="A366" s="23" t="s">
        <v>1705</v>
      </c>
      <c r="B366" s="25" t="s">
        <v>1231</v>
      </c>
      <c r="C366" s="25" t="s">
        <v>1180</v>
      </c>
      <c r="D366" s="26" t="s">
        <v>605</v>
      </c>
      <c r="E366" s="27" t="s">
        <v>30</v>
      </c>
      <c r="F366" s="28">
        <v>39</v>
      </c>
      <c r="G366" s="29">
        <v>28.27</v>
      </c>
      <c r="H366" s="29">
        <v>35.33</v>
      </c>
      <c r="I366" s="29">
        <f t="shared" si="75"/>
        <v>1377.87</v>
      </c>
      <c r="J366" s="61">
        <f>I366/$I$754</f>
        <v>5.0541592351150246E-4</v>
      </c>
      <c r="K366" s="6"/>
    </row>
    <row r="367" spans="1:11" s="30" customFormat="1" ht="25.15" customHeight="1">
      <c r="A367" s="23" t="s">
        <v>1706</v>
      </c>
      <c r="B367" s="25" t="s">
        <v>1232</v>
      </c>
      <c r="C367" s="25" t="s">
        <v>1180</v>
      </c>
      <c r="D367" s="26" t="s">
        <v>606</v>
      </c>
      <c r="E367" s="27" t="s">
        <v>30</v>
      </c>
      <c r="F367" s="28">
        <v>87</v>
      </c>
      <c r="G367" s="29">
        <v>63.26</v>
      </c>
      <c r="H367" s="29">
        <v>79.069999999999993</v>
      </c>
      <c r="I367" s="29">
        <f t="shared" si="75"/>
        <v>6879.0899999999992</v>
      </c>
      <c r="J367" s="61">
        <f>I367/$I$754</f>
        <v>2.5233161512107395E-3</v>
      </c>
      <c r="K367" s="6"/>
    </row>
    <row r="368" spans="1:11" s="22" customFormat="1" ht="30" customHeight="1">
      <c r="A368" s="17" t="s">
        <v>1707</v>
      </c>
      <c r="B368" s="18"/>
      <c r="C368" s="18"/>
      <c r="D368" s="19" t="s">
        <v>607</v>
      </c>
      <c r="E368" s="19"/>
      <c r="F368" s="18"/>
      <c r="G368" s="18"/>
      <c r="H368" s="18"/>
      <c r="I368" s="18"/>
      <c r="J368" s="63"/>
      <c r="K368" s="21"/>
    </row>
    <row r="369" spans="1:11" s="30" customFormat="1" ht="25.15" customHeight="1">
      <c r="A369" s="23" t="s">
        <v>1708</v>
      </c>
      <c r="B369" s="25" t="s">
        <v>1233</v>
      </c>
      <c r="C369" s="25" t="s">
        <v>1180</v>
      </c>
      <c r="D369" s="26" t="s">
        <v>608</v>
      </c>
      <c r="E369" s="27" t="s">
        <v>96</v>
      </c>
      <c r="F369" s="28">
        <v>125</v>
      </c>
      <c r="G369" s="29">
        <v>6.69</v>
      </c>
      <c r="H369" s="29">
        <v>8.36</v>
      </c>
      <c r="I369" s="29">
        <f t="shared" ref="I369:I376" si="76">H369*F369</f>
        <v>1045</v>
      </c>
      <c r="J369" s="61">
        <f t="shared" ref="J369:J376" si="77">I369/$I$754</f>
        <v>3.8331601680094651E-4</v>
      </c>
      <c r="K369" s="6"/>
    </row>
    <row r="370" spans="1:11" s="30" customFormat="1" ht="25.15" customHeight="1">
      <c r="A370" s="23" t="s">
        <v>1709</v>
      </c>
      <c r="B370" s="24" t="s">
        <v>1637</v>
      </c>
      <c r="C370" s="25" t="s">
        <v>1180</v>
      </c>
      <c r="D370" s="26" t="s">
        <v>609</v>
      </c>
      <c r="E370" s="27" t="s">
        <v>96</v>
      </c>
      <c r="F370" s="28">
        <v>30</v>
      </c>
      <c r="G370" s="29">
        <v>7.68</v>
      </c>
      <c r="H370" s="29">
        <v>9.6</v>
      </c>
      <c r="I370" s="29">
        <f t="shared" si="76"/>
        <v>288</v>
      </c>
      <c r="J370" s="61">
        <f t="shared" si="77"/>
        <v>1.0564116061116994E-4</v>
      </c>
      <c r="K370" s="6"/>
    </row>
    <row r="371" spans="1:11" s="30" customFormat="1" ht="25.15" customHeight="1">
      <c r="A371" s="23" t="s">
        <v>1710</v>
      </c>
      <c r="B371" s="25" t="s">
        <v>1234</v>
      </c>
      <c r="C371" s="25" t="s">
        <v>1180</v>
      </c>
      <c r="D371" s="26" t="s">
        <v>610</v>
      </c>
      <c r="E371" s="27" t="s">
        <v>96</v>
      </c>
      <c r="F371" s="28">
        <v>30</v>
      </c>
      <c r="G371" s="29">
        <v>8.7799999999999994</v>
      </c>
      <c r="H371" s="29">
        <v>10.97</v>
      </c>
      <c r="I371" s="29">
        <f t="shared" si="76"/>
        <v>329.1</v>
      </c>
      <c r="J371" s="61">
        <f t="shared" si="77"/>
        <v>1.20717034573389E-4</v>
      </c>
      <c r="K371" s="6"/>
    </row>
    <row r="372" spans="1:11" s="30" customFormat="1" ht="25.15" customHeight="1">
      <c r="A372" s="23" t="s">
        <v>1711</v>
      </c>
      <c r="B372" s="25" t="s">
        <v>1235</v>
      </c>
      <c r="C372" s="25" t="s">
        <v>1180</v>
      </c>
      <c r="D372" s="26" t="s">
        <v>611</v>
      </c>
      <c r="E372" s="27" t="s">
        <v>96</v>
      </c>
      <c r="F372" s="28">
        <v>11</v>
      </c>
      <c r="G372" s="29">
        <v>38.869999999999997</v>
      </c>
      <c r="H372" s="29">
        <v>48.58</v>
      </c>
      <c r="I372" s="29">
        <f t="shared" si="76"/>
        <v>534.38</v>
      </c>
      <c r="J372" s="61">
        <f t="shared" si="77"/>
        <v>1.96015706275684E-4</v>
      </c>
      <c r="K372" s="6"/>
    </row>
    <row r="373" spans="1:11" s="30" customFormat="1" ht="25.15" customHeight="1">
      <c r="A373" s="23" t="s">
        <v>1712</v>
      </c>
      <c r="B373" s="25" t="s">
        <v>1236</v>
      </c>
      <c r="C373" s="25" t="s">
        <v>1180</v>
      </c>
      <c r="D373" s="26" t="s">
        <v>612</v>
      </c>
      <c r="E373" s="27" t="s">
        <v>96</v>
      </c>
      <c r="F373" s="28">
        <v>1</v>
      </c>
      <c r="G373" s="29">
        <v>25.85</v>
      </c>
      <c r="H373" s="29">
        <v>32.31</v>
      </c>
      <c r="I373" s="29">
        <f t="shared" si="76"/>
        <v>32.31</v>
      </c>
      <c r="J373" s="61">
        <f t="shared" si="77"/>
        <v>1.1851617706065628E-5</v>
      </c>
      <c r="K373" s="6"/>
    </row>
    <row r="374" spans="1:11" s="30" customFormat="1" ht="25.15" customHeight="1">
      <c r="A374" s="23" t="s">
        <v>1713</v>
      </c>
      <c r="B374" s="25" t="s">
        <v>1237</v>
      </c>
      <c r="C374" s="25" t="s">
        <v>1180</v>
      </c>
      <c r="D374" s="26" t="s">
        <v>613</v>
      </c>
      <c r="E374" s="27" t="s">
        <v>96</v>
      </c>
      <c r="F374" s="28">
        <v>1</v>
      </c>
      <c r="G374" s="29">
        <v>29.98</v>
      </c>
      <c r="H374" s="29">
        <v>37.47</v>
      </c>
      <c r="I374" s="29">
        <f t="shared" si="76"/>
        <v>37.47</v>
      </c>
      <c r="J374" s="61">
        <f t="shared" si="77"/>
        <v>1.3744355167015756E-5</v>
      </c>
      <c r="K374" s="6"/>
    </row>
    <row r="375" spans="1:11" s="30" customFormat="1" ht="25.15" customHeight="1">
      <c r="A375" s="23" t="s">
        <v>1714</v>
      </c>
      <c r="B375" s="24" t="s">
        <v>1638</v>
      </c>
      <c r="C375" s="25" t="s">
        <v>1189</v>
      </c>
      <c r="D375" s="26" t="s">
        <v>614</v>
      </c>
      <c r="E375" s="27" t="s">
        <v>96</v>
      </c>
      <c r="F375" s="28">
        <v>5</v>
      </c>
      <c r="G375" s="29">
        <v>30.98</v>
      </c>
      <c r="H375" s="29">
        <v>38.72</v>
      </c>
      <c r="I375" s="29">
        <f t="shared" si="76"/>
        <v>193.6</v>
      </c>
      <c r="J375" s="61">
        <f t="shared" si="77"/>
        <v>7.1014335744175349E-5</v>
      </c>
      <c r="K375" s="6"/>
    </row>
    <row r="376" spans="1:11" s="30" customFormat="1" ht="25.15" customHeight="1">
      <c r="A376" s="23" t="s">
        <v>1715</v>
      </c>
      <c r="B376" s="25" t="s">
        <v>1238</v>
      </c>
      <c r="C376" s="25" t="s">
        <v>1180</v>
      </c>
      <c r="D376" s="26" t="s">
        <v>615</v>
      </c>
      <c r="E376" s="27" t="s">
        <v>96</v>
      </c>
      <c r="F376" s="28">
        <v>1</v>
      </c>
      <c r="G376" s="29">
        <v>317.83999999999997</v>
      </c>
      <c r="H376" s="29">
        <v>397.3</v>
      </c>
      <c r="I376" s="29">
        <f t="shared" si="76"/>
        <v>397.3</v>
      </c>
      <c r="J376" s="61">
        <f t="shared" si="77"/>
        <v>1.4573344830145075E-4</v>
      </c>
      <c r="K376" s="6"/>
    </row>
    <row r="377" spans="1:11" s="22" customFormat="1" ht="30" customHeight="1">
      <c r="A377" s="17" t="s">
        <v>1716</v>
      </c>
      <c r="B377" s="18"/>
      <c r="C377" s="18"/>
      <c r="D377" s="19" t="s">
        <v>616</v>
      </c>
      <c r="E377" s="19"/>
      <c r="F377" s="18"/>
      <c r="G377" s="18"/>
      <c r="H377" s="18"/>
      <c r="I377" s="18"/>
      <c r="J377" s="63"/>
      <c r="K377" s="21"/>
    </row>
    <row r="378" spans="1:11" s="30" customFormat="1" ht="25.15" customHeight="1">
      <c r="A378" s="23" t="s">
        <v>1717</v>
      </c>
      <c r="B378" s="24" t="s">
        <v>1639</v>
      </c>
      <c r="C378" s="25" t="s">
        <v>1180</v>
      </c>
      <c r="D378" s="26" t="s">
        <v>617</v>
      </c>
      <c r="E378" s="27" t="s">
        <v>96</v>
      </c>
      <c r="F378" s="28">
        <v>13</v>
      </c>
      <c r="G378" s="29">
        <v>0.94</v>
      </c>
      <c r="H378" s="29">
        <v>1.17</v>
      </c>
      <c r="I378" s="29">
        <f t="shared" ref="I378:I384" si="78">H378*F378</f>
        <v>15.209999999999999</v>
      </c>
      <c r="J378" s="61">
        <f t="shared" ref="J378:J384" si="79">I378/$I$754</f>
        <v>5.5791737947774122E-6</v>
      </c>
      <c r="K378" s="6"/>
    </row>
    <row r="379" spans="1:11" s="30" customFormat="1" ht="25.15" customHeight="1">
      <c r="A379" s="23" t="s">
        <v>1718</v>
      </c>
      <c r="B379" s="24" t="s">
        <v>1640</v>
      </c>
      <c r="C379" s="25" t="s">
        <v>1180</v>
      </c>
      <c r="D379" s="26" t="s">
        <v>618</v>
      </c>
      <c r="E379" s="27" t="s">
        <v>96</v>
      </c>
      <c r="F379" s="28">
        <v>4</v>
      </c>
      <c r="G379" s="29">
        <v>4.17</v>
      </c>
      <c r="H379" s="29">
        <v>5.21</v>
      </c>
      <c r="I379" s="29">
        <f t="shared" si="78"/>
        <v>20.84</v>
      </c>
      <c r="J379" s="61">
        <f t="shared" si="79"/>
        <v>7.6443117608916031E-6</v>
      </c>
      <c r="K379" s="6"/>
    </row>
    <row r="380" spans="1:11" s="30" customFormat="1" ht="25.15" customHeight="1">
      <c r="A380" s="23" t="s">
        <v>1719</v>
      </c>
      <c r="B380" s="24" t="s">
        <v>1641</v>
      </c>
      <c r="C380" s="25" t="s">
        <v>1180</v>
      </c>
      <c r="D380" s="26" t="s">
        <v>619</v>
      </c>
      <c r="E380" s="27" t="s">
        <v>96</v>
      </c>
      <c r="F380" s="28">
        <v>2</v>
      </c>
      <c r="G380" s="29">
        <v>5.61</v>
      </c>
      <c r="H380" s="29">
        <v>7.01</v>
      </c>
      <c r="I380" s="29">
        <f t="shared" si="78"/>
        <v>14.02</v>
      </c>
      <c r="J380" s="61">
        <f t="shared" si="79"/>
        <v>5.1426703880854255E-6</v>
      </c>
      <c r="K380" s="6"/>
    </row>
    <row r="381" spans="1:11" s="30" customFormat="1" ht="25.15" customHeight="1">
      <c r="A381" s="23" t="s">
        <v>1720</v>
      </c>
      <c r="B381" s="24" t="s">
        <v>1642</v>
      </c>
      <c r="C381" s="25" t="s">
        <v>1180</v>
      </c>
      <c r="D381" s="26" t="s">
        <v>620</v>
      </c>
      <c r="E381" s="27" t="s">
        <v>96</v>
      </c>
      <c r="F381" s="28">
        <v>5</v>
      </c>
      <c r="G381" s="29">
        <v>10</v>
      </c>
      <c r="H381" s="29">
        <v>12.5</v>
      </c>
      <c r="I381" s="29">
        <f t="shared" si="78"/>
        <v>62.5</v>
      </c>
      <c r="J381" s="61">
        <f t="shared" si="79"/>
        <v>2.2925599090965701E-5</v>
      </c>
      <c r="K381" s="6"/>
    </row>
    <row r="382" spans="1:11" s="30" customFormat="1" ht="25.15" customHeight="1">
      <c r="A382" s="23" t="s">
        <v>1721</v>
      </c>
      <c r="B382" s="24" t="s">
        <v>1643</v>
      </c>
      <c r="C382" s="25" t="s">
        <v>1180</v>
      </c>
      <c r="D382" s="26" t="s">
        <v>621</v>
      </c>
      <c r="E382" s="27" t="s">
        <v>96</v>
      </c>
      <c r="F382" s="28">
        <v>11</v>
      </c>
      <c r="G382" s="29">
        <v>12.42</v>
      </c>
      <c r="H382" s="29">
        <v>15.52</v>
      </c>
      <c r="I382" s="29">
        <f t="shared" si="78"/>
        <v>170.72</v>
      </c>
      <c r="J382" s="61">
        <f t="shared" si="79"/>
        <v>6.2621732428954626E-5</v>
      </c>
      <c r="K382" s="6"/>
    </row>
    <row r="383" spans="1:11" s="30" customFormat="1" ht="25.15" customHeight="1">
      <c r="A383" s="23" t="s">
        <v>1722</v>
      </c>
      <c r="B383" s="24" t="s">
        <v>1644</v>
      </c>
      <c r="C383" s="25" t="s">
        <v>1180</v>
      </c>
      <c r="D383" s="26" t="s">
        <v>622</v>
      </c>
      <c r="E383" s="27" t="s">
        <v>96</v>
      </c>
      <c r="F383" s="28">
        <v>12</v>
      </c>
      <c r="G383" s="29">
        <v>16.21</v>
      </c>
      <c r="H383" s="29">
        <v>20.260000000000002</v>
      </c>
      <c r="I383" s="29">
        <f t="shared" si="78"/>
        <v>243.12</v>
      </c>
      <c r="J383" s="61">
        <f t="shared" si="79"/>
        <v>8.9178746415929287E-5</v>
      </c>
      <c r="K383" s="6"/>
    </row>
    <row r="384" spans="1:11" s="30" customFormat="1" ht="25.15" customHeight="1">
      <c r="A384" s="23" t="s">
        <v>1723</v>
      </c>
      <c r="B384" s="24" t="s">
        <v>1645</v>
      </c>
      <c r="C384" s="25" t="s">
        <v>1180</v>
      </c>
      <c r="D384" s="26" t="s">
        <v>623</v>
      </c>
      <c r="E384" s="27" t="s">
        <v>96</v>
      </c>
      <c r="F384" s="28">
        <v>6</v>
      </c>
      <c r="G384" s="29">
        <v>18.54</v>
      </c>
      <c r="H384" s="29">
        <v>23.17</v>
      </c>
      <c r="I384" s="29">
        <f t="shared" si="78"/>
        <v>139.02000000000001</v>
      </c>
      <c r="J384" s="61">
        <f t="shared" si="79"/>
        <v>5.0993868570016825E-5</v>
      </c>
      <c r="K384" s="6"/>
    </row>
    <row r="385" spans="1:11" s="22" customFormat="1" ht="30" customHeight="1">
      <c r="A385" s="17" t="s">
        <v>1724</v>
      </c>
      <c r="B385" s="18"/>
      <c r="C385" s="18"/>
      <c r="D385" s="19" t="s">
        <v>624</v>
      </c>
      <c r="E385" s="19"/>
      <c r="F385" s="18"/>
      <c r="G385" s="18"/>
      <c r="H385" s="18"/>
      <c r="I385" s="18"/>
      <c r="J385" s="63"/>
      <c r="K385" s="21"/>
    </row>
    <row r="386" spans="1:11" s="30" customFormat="1" ht="25.15" customHeight="1">
      <c r="A386" s="23" t="s">
        <v>1725</v>
      </c>
      <c r="B386" s="24" t="s">
        <v>1239</v>
      </c>
      <c r="C386" s="25" t="s">
        <v>1180</v>
      </c>
      <c r="D386" s="26" t="s">
        <v>625</v>
      </c>
      <c r="E386" s="27" t="s">
        <v>96</v>
      </c>
      <c r="F386" s="28">
        <v>91</v>
      </c>
      <c r="G386" s="29">
        <v>9.69</v>
      </c>
      <c r="H386" s="29">
        <v>12.11</v>
      </c>
      <c r="I386" s="29">
        <f t="shared" ref="I386:I396" si="80">H386*F386</f>
        <v>1102.01</v>
      </c>
      <c r="J386" s="61">
        <f t="shared" ref="J386:J396" si="81">I386/$I$754</f>
        <v>4.0422783126776177E-4</v>
      </c>
      <c r="K386" s="6"/>
    </row>
    <row r="387" spans="1:11" s="30" customFormat="1" ht="25.15" customHeight="1">
      <c r="A387" s="23" t="s">
        <v>1726</v>
      </c>
      <c r="B387" s="24" t="s">
        <v>1240</v>
      </c>
      <c r="C387" s="25" t="s">
        <v>1180</v>
      </c>
      <c r="D387" s="26" t="s">
        <v>626</v>
      </c>
      <c r="E387" s="27" t="s">
        <v>96</v>
      </c>
      <c r="F387" s="28">
        <v>28</v>
      </c>
      <c r="G387" s="29">
        <v>13.24</v>
      </c>
      <c r="H387" s="29">
        <v>16.55</v>
      </c>
      <c r="I387" s="29">
        <f t="shared" si="80"/>
        <v>463.40000000000003</v>
      </c>
      <c r="J387" s="61">
        <f t="shared" si="81"/>
        <v>1.6997956190005609E-4</v>
      </c>
      <c r="K387" s="6"/>
    </row>
    <row r="388" spans="1:11" s="30" customFormat="1" ht="25.15" customHeight="1">
      <c r="A388" s="23" t="s">
        <v>1727</v>
      </c>
      <c r="B388" s="24" t="s">
        <v>1241</v>
      </c>
      <c r="C388" s="25" t="s">
        <v>1180</v>
      </c>
      <c r="D388" s="26" t="s">
        <v>627</v>
      </c>
      <c r="E388" s="27" t="s">
        <v>96</v>
      </c>
      <c r="F388" s="28">
        <v>20</v>
      </c>
      <c r="G388" s="29">
        <v>14.1</v>
      </c>
      <c r="H388" s="29">
        <v>17.62</v>
      </c>
      <c r="I388" s="29">
        <f t="shared" si="80"/>
        <v>352.40000000000003</v>
      </c>
      <c r="J388" s="61">
        <f t="shared" si="81"/>
        <v>1.29263697914501E-4</v>
      </c>
      <c r="K388" s="6"/>
    </row>
    <row r="389" spans="1:11" s="30" customFormat="1" ht="25.15" customHeight="1">
      <c r="A389" s="23" t="s">
        <v>1728</v>
      </c>
      <c r="B389" s="24" t="s">
        <v>1242</v>
      </c>
      <c r="C389" s="25" t="s">
        <v>1180</v>
      </c>
      <c r="D389" s="26" t="s">
        <v>628</v>
      </c>
      <c r="E389" s="27" t="s">
        <v>96</v>
      </c>
      <c r="F389" s="28">
        <v>10</v>
      </c>
      <c r="G389" s="29">
        <v>39.729999999999997</v>
      </c>
      <c r="H389" s="29">
        <v>49.66</v>
      </c>
      <c r="I389" s="29">
        <f t="shared" si="80"/>
        <v>496.59999999999997</v>
      </c>
      <c r="J389" s="61">
        <f t="shared" si="81"/>
        <v>1.8215764013717706E-4</v>
      </c>
      <c r="K389" s="6"/>
    </row>
    <row r="390" spans="1:11" s="30" customFormat="1" ht="25.15" customHeight="1">
      <c r="A390" s="23" t="s">
        <v>1729</v>
      </c>
      <c r="B390" s="24" t="s">
        <v>1243</v>
      </c>
      <c r="C390" s="25" t="s">
        <v>1180</v>
      </c>
      <c r="D390" s="26" t="s">
        <v>629</v>
      </c>
      <c r="E390" s="27" t="s">
        <v>96</v>
      </c>
      <c r="F390" s="28">
        <v>4</v>
      </c>
      <c r="G390" s="29">
        <v>117.48</v>
      </c>
      <c r="H390" s="29">
        <v>146.85</v>
      </c>
      <c r="I390" s="29">
        <f t="shared" si="80"/>
        <v>587.4</v>
      </c>
      <c r="J390" s="61">
        <f t="shared" si="81"/>
        <v>2.1546395049653201E-4</v>
      </c>
      <c r="K390" s="6"/>
    </row>
    <row r="391" spans="1:11" s="30" customFormat="1" ht="25.15" customHeight="1">
      <c r="A391" s="23" t="s">
        <v>1730</v>
      </c>
      <c r="B391" s="24" t="s">
        <v>1244</v>
      </c>
      <c r="C391" s="25" t="s">
        <v>1180</v>
      </c>
      <c r="D391" s="26" t="s">
        <v>630</v>
      </c>
      <c r="E391" s="27" t="s">
        <v>96</v>
      </c>
      <c r="F391" s="28">
        <v>5</v>
      </c>
      <c r="G391" s="29">
        <v>10.45</v>
      </c>
      <c r="H391" s="29">
        <v>13.06</v>
      </c>
      <c r="I391" s="29">
        <f t="shared" si="80"/>
        <v>65.3</v>
      </c>
      <c r="J391" s="61">
        <f t="shared" si="81"/>
        <v>2.3952665930240961E-5</v>
      </c>
      <c r="K391" s="6"/>
    </row>
    <row r="392" spans="1:11" s="30" customFormat="1" ht="25.15" customHeight="1">
      <c r="A392" s="23" t="s">
        <v>1731</v>
      </c>
      <c r="B392" s="24" t="s">
        <v>1245</v>
      </c>
      <c r="C392" s="25" t="s">
        <v>1180</v>
      </c>
      <c r="D392" s="26" t="s">
        <v>631</v>
      </c>
      <c r="E392" s="27" t="s">
        <v>96</v>
      </c>
      <c r="F392" s="28">
        <v>3</v>
      </c>
      <c r="G392" s="29">
        <v>14.93</v>
      </c>
      <c r="H392" s="29">
        <v>18.66</v>
      </c>
      <c r="I392" s="29">
        <f t="shared" si="80"/>
        <v>55.980000000000004</v>
      </c>
      <c r="J392" s="61">
        <f t="shared" si="81"/>
        <v>2.0534000593796158E-5</v>
      </c>
      <c r="K392" s="6"/>
    </row>
    <row r="393" spans="1:11" s="30" customFormat="1" ht="25.15" customHeight="1">
      <c r="A393" s="23" t="s">
        <v>1732</v>
      </c>
      <c r="B393" s="24" t="s">
        <v>1246</v>
      </c>
      <c r="C393" s="25" t="s">
        <v>1180</v>
      </c>
      <c r="D393" s="26" t="s">
        <v>632</v>
      </c>
      <c r="E393" s="27" t="s">
        <v>96</v>
      </c>
      <c r="F393" s="28">
        <v>2</v>
      </c>
      <c r="G393" s="29">
        <v>16.55</v>
      </c>
      <c r="H393" s="29">
        <v>20.68</v>
      </c>
      <c r="I393" s="29">
        <f t="shared" si="80"/>
        <v>41.36</v>
      </c>
      <c r="J393" s="61">
        <f t="shared" si="81"/>
        <v>1.5171244454437461E-5</v>
      </c>
      <c r="K393" s="6"/>
    </row>
    <row r="394" spans="1:11" s="30" customFormat="1" ht="25.15" customHeight="1">
      <c r="A394" s="23" t="s">
        <v>1733</v>
      </c>
      <c r="B394" s="24" t="s">
        <v>1247</v>
      </c>
      <c r="C394" s="25" t="s">
        <v>1180</v>
      </c>
      <c r="D394" s="26" t="s">
        <v>633</v>
      </c>
      <c r="E394" s="27" t="s">
        <v>96</v>
      </c>
      <c r="F394" s="28">
        <v>12</v>
      </c>
      <c r="G394" s="29">
        <v>16.21</v>
      </c>
      <c r="H394" s="29">
        <v>20.260000000000002</v>
      </c>
      <c r="I394" s="29">
        <f t="shared" si="80"/>
        <v>243.12</v>
      </c>
      <c r="J394" s="61">
        <f t="shared" si="81"/>
        <v>8.9178746415929287E-5</v>
      </c>
      <c r="K394" s="6"/>
    </row>
    <row r="395" spans="1:11" s="30" customFormat="1" ht="25.15" customHeight="1">
      <c r="A395" s="23" t="s">
        <v>1734</v>
      </c>
      <c r="B395" s="24" t="s">
        <v>1646</v>
      </c>
      <c r="C395" s="25" t="s">
        <v>1180</v>
      </c>
      <c r="D395" s="26" t="s">
        <v>634</v>
      </c>
      <c r="E395" s="27" t="s">
        <v>96</v>
      </c>
      <c r="F395" s="28">
        <v>64</v>
      </c>
      <c r="G395" s="29">
        <v>2.69</v>
      </c>
      <c r="H395" s="29">
        <v>3.36</v>
      </c>
      <c r="I395" s="29">
        <f t="shared" si="80"/>
        <v>215.04</v>
      </c>
      <c r="J395" s="61">
        <f t="shared" si="81"/>
        <v>7.8878733256340221E-5</v>
      </c>
      <c r="K395" s="6"/>
    </row>
    <row r="396" spans="1:11" s="30" customFormat="1" ht="25.15" customHeight="1">
      <c r="A396" s="23" t="s">
        <v>1735</v>
      </c>
      <c r="B396" s="24" t="s">
        <v>1647</v>
      </c>
      <c r="C396" s="25" t="s">
        <v>1180</v>
      </c>
      <c r="D396" s="26" t="s">
        <v>635</v>
      </c>
      <c r="E396" s="27" t="s">
        <v>96</v>
      </c>
      <c r="F396" s="28">
        <v>13</v>
      </c>
      <c r="G396" s="29">
        <v>5.09</v>
      </c>
      <c r="H396" s="29">
        <v>6.36</v>
      </c>
      <c r="I396" s="29">
        <f t="shared" si="80"/>
        <v>82.68</v>
      </c>
      <c r="J396" s="61">
        <f t="shared" si="81"/>
        <v>3.0327816525456708E-5</v>
      </c>
      <c r="K396" s="6"/>
    </row>
    <row r="397" spans="1:11" s="22" customFormat="1" ht="30" customHeight="1">
      <c r="A397" s="17" t="s">
        <v>1736</v>
      </c>
      <c r="B397" s="18"/>
      <c r="C397" s="18"/>
      <c r="D397" s="19" t="s">
        <v>636</v>
      </c>
      <c r="E397" s="19"/>
      <c r="F397" s="18"/>
      <c r="G397" s="18"/>
      <c r="H397" s="18"/>
      <c r="I397" s="18"/>
      <c r="J397" s="63"/>
      <c r="K397" s="21"/>
    </row>
    <row r="398" spans="1:11" s="30" customFormat="1" ht="25.15" customHeight="1">
      <c r="A398" s="23" t="s">
        <v>1737</v>
      </c>
      <c r="B398" s="24" t="s">
        <v>1248</v>
      </c>
      <c r="C398" s="25" t="s">
        <v>1180</v>
      </c>
      <c r="D398" s="26" t="s">
        <v>637</v>
      </c>
      <c r="E398" s="27" t="s">
        <v>96</v>
      </c>
      <c r="F398" s="28">
        <v>12</v>
      </c>
      <c r="G398" s="29">
        <v>18.45</v>
      </c>
      <c r="H398" s="29">
        <v>23.06</v>
      </c>
      <c r="I398" s="29">
        <f t="shared" ref="I398:I403" si="82">H398*F398</f>
        <v>276.71999999999997</v>
      </c>
      <c r="J398" s="61">
        <f t="shared" ref="J398:J403" si="83">I398/$I$754</f>
        <v>1.0150354848723245E-4</v>
      </c>
      <c r="K398" s="6"/>
    </row>
    <row r="399" spans="1:11" s="30" customFormat="1" ht="25.15" customHeight="1">
      <c r="A399" s="23" t="s">
        <v>1738</v>
      </c>
      <c r="B399" s="24" t="s">
        <v>1249</v>
      </c>
      <c r="C399" s="25" t="s">
        <v>1180</v>
      </c>
      <c r="D399" s="26" t="s">
        <v>638</v>
      </c>
      <c r="E399" s="27" t="s">
        <v>96</v>
      </c>
      <c r="F399" s="28">
        <v>12</v>
      </c>
      <c r="G399" s="29">
        <v>29.23</v>
      </c>
      <c r="H399" s="29">
        <v>36.53</v>
      </c>
      <c r="I399" s="29">
        <f t="shared" si="82"/>
        <v>438.36</v>
      </c>
      <c r="J399" s="61">
        <f t="shared" si="83"/>
        <v>1.6079464988025157E-4</v>
      </c>
      <c r="K399" s="6"/>
    </row>
    <row r="400" spans="1:11" s="30" customFormat="1" ht="25.15" customHeight="1">
      <c r="A400" s="23" t="s">
        <v>1739</v>
      </c>
      <c r="B400" s="24" t="s">
        <v>1250</v>
      </c>
      <c r="C400" s="25" t="s">
        <v>1180</v>
      </c>
      <c r="D400" s="26" t="s">
        <v>639</v>
      </c>
      <c r="E400" s="27" t="s">
        <v>96</v>
      </c>
      <c r="F400" s="28">
        <v>7</v>
      </c>
      <c r="G400" s="29">
        <v>35.04</v>
      </c>
      <c r="H400" s="29">
        <v>43.8</v>
      </c>
      <c r="I400" s="29">
        <f t="shared" si="82"/>
        <v>306.59999999999997</v>
      </c>
      <c r="J400" s="61">
        <f t="shared" si="83"/>
        <v>1.1246381890064132E-4</v>
      </c>
      <c r="K400" s="6"/>
    </row>
    <row r="401" spans="1:11" s="30" customFormat="1" ht="25.15" customHeight="1">
      <c r="A401" s="23" t="s">
        <v>1740</v>
      </c>
      <c r="B401" s="24" t="s">
        <v>1251</v>
      </c>
      <c r="C401" s="25" t="s">
        <v>1180</v>
      </c>
      <c r="D401" s="26" t="s">
        <v>640</v>
      </c>
      <c r="E401" s="27" t="s">
        <v>96</v>
      </c>
      <c r="F401" s="28">
        <v>3</v>
      </c>
      <c r="G401" s="29">
        <v>47.21</v>
      </c>
      <c r="H401" s="29">
        <v>59.01</v>
      </c>
      <c r="I401" s="29">
        <f t="shared" si="82"/>
        <v>177.03</v>
      </c>
      <c r="J401" s="61">
        <f t="shared" si="83"/>
        <v>6.493630091317852E-5</v>
      </c>
      <c r="K401" s="6"/>
    </row>
    <row r="402" spans="1:11" s="30" customFormat="1" ht="25.15" customHeight="1">
      <c r="A402" s="23" t="s">
        <v>1741</v>
      </c>
      <c r="B402" s="24" t="s">
        <v>1648</v>
      </c>
      <c r="C402" s="25" t="s">
        <v>1180</v>
      </c>
      <c r="D402" s="26" t="s">
        <v>641</v>
      </c>
      <c r="E402" s="27" t="s">
        <v>96</v>
      </c>
      <c r="F402" s="28">
        <v>7</v>
      </c>
      <c r="G402" s="29">
        <v>43.08</v>
      </c>
      <c r="H402" s="29">
        <v>53.85</v>
      </c>
      <c r="I402" s="29">
        <f t="shared" si="82"/>
        <v>376.95</v>
      </c>
      <c r="J402" s="61">
        <f t="shared" si="83"/>
        <v>1.3826887323743233E-4</v>
      </c>
      <c r="K402" s="6"/>
    </row>
    <row r="403" spans="1:11" s="30" customFormat="1" ht="25.15" customHeight="1">
      <c r="A403" s="23" t="s">
        <v>1742</v>
      </c>
      <c r="B403" s="24" t="s">
        <v>1252</v>
      </c>
      <c r="C403" s="25" t="s">
        <v>1180</v>
      </c>
      <c r="D403" s="26" t="s">
        <v>642</v>
      </c>
      <c r="E403" s="27" t="s">
        <v>96</v>
      </c>
      <c r="F403" s="28">
        <v>8</v>
      </c>
      <c r="G403" s="29">
        <v>7.2</v>
      </c>
      <c r="H403" s="29">
        <v>9</v>
      </c>
      <c r="I403" s="29">
        <f t="shared" si="82"/>
        <v>72</v>
      </c>
      <c r="J403" s="61">
        <f t="shared" si="83"/>
        <v>2.6410290152792485E-5</v>
      </c>
      <c r="K403" s="6"/>
    </row>
    <row r="404" spans="1:11" s="22" customFormat="1" ht="30" customHeight="1">
      <c r="A404" s="17" t="s">
        <v>1743</v>
      </c>
      <c r="B404" s="18"/>
      <c r="C404" s="18"/>
      <c r="D404" s="19" t="s">
        <v>643</v>
      </c>
      <c r="E404" s="19"/>
      <c r="F404" s="18"/>
      <c r="G404" s="18"/>
      <c r="H404" s="18"/>
      <c r="I404" s="18"/>
      <c r="J404" s="63"/>
      <c r="K404" s="21"/>
    </row>
    <row r="405" spans="1:11" s="30" customFormat="1" ht="25.15" customHeight="1">
      <c r="A405" s="23" t="s">
        <v>1744</v>
      </c>
      <c r="B405" s="24" t="s">
        <v>1649</v>
      </c>
      <c r="C405" s="25" t="s">
        <v>1180</v>
      </c>
      <c r="D405" s="26" t="s">
        <v>644</v>
      </c>
      <c r="E405" s="27" t="s">
        <v>96</v>
      </c>
      <c r="F405" s="28">
        <v>17</v>
      </c>
      <c r="G405" s="29">
        <v>1.18</v>
      </c>
      <c r="H405" s="29">
        <v>1.47</v>
      </c>
      <c r="I405" s="29">
        <f t="shared" ref="I405:I415" si="84">H405*F405</f>
        <v>24.99</v>
      </c>
      <c r="J405" s="61">
        <f t="shared" ref="J405:J415" si="85">I405/$I$754</f>
        <v>9.1665715405317242E-6</v>
      </c>
      <c r="K405" s="6"/>
    </row>
    <row r="406" spans="1:11" s="30" customFormat="1" ht="25.15" customHeight="1">
      <c r="A406" s="23" t="s">
        <v>1745</v>
      </c>
      <c r="B406" s="24" t="s">
        <v>1650</v>
      </c>
      <c r="C406" s="25" t="s">
        <v>1180</v>
      </c>
      <c r="D406" s="26" t="s">
        <v>645</v>
      </c>
      <c r="E406" s="27" t="s">
        <v>96</v>
      </c>
      <c r="F406" s="28">
        <v>13</v>
      </c>
      <c r="G406" s="29">
        <v>3.71</v>
      </c>
      <c r="H406" s="29">
        <v>4.63</v>
      </c>
      <c r="I406" s="29">
        <f t="shared" si="84"/>
        <v>60.19</v>
      </c>
      <c r="J406" s="61">
        <f t="shared" si="85"/>
        <v>2.2078268948563606E-5</v>
      </c>
      <c r="K406" s="6"/>
    </row>
    <row r="407" spans="1:11" s="30" customFormat="1" ht="25.15" customHeight="1">
      <c r="A407" s="23" t="s">
        <v>1746</v>
      </c>
      <c r="B407" s="24" t="s">
        <v>1651</v>
      </c>
      <c r="C407" s="25" t="s">
        <v>1180</v>
      </c>
      <c r="D407" s="26" t="s">
        <v>646</v>
      </c>
      <c r="E407" s="27" t="s">
        <v>96</v>
      </c>
      <c r="F407" s="28">
        <v>17</v>
      </c>
      <c r="G407" s="29">
        <v>9.4700000000000006</v>
      </c>
      <c r="H407" s="29">
        <v>11.83</v>
      </c>
      <c r="I407" s="29">
        <f t="shared" si="84"/>
        <v>201.11</v>
      </c>
      <c r="J407" s="61">
        <f t="shared" si="85"/>
        <v>7.3769075730945798E-5</v>
      </c>
      <c r="K407" s="6"/>
    </row>
    <row r="408" spans="1:11" s="30" customFormat="1" ht="25.15" customHeight="1">
      <c r="A408" s="23" t="s">
        <v>1747</v>
      </c>
      <c r="B408" s="24" t="s">
        <v>1652</v>
      </c>
      <c r="C408" s="25" t="s">
        <v>1180</v>
      </c>
      <c r="D408" s="26" t="s">
        <v>647</v>
      </c>
      <c r="E408" s="27" t="s">
        <v>96</v>
      </c>
      <c r="F408" s="28">
        <v>8</v>
      </c>
      <c r="G408" s="29">
        <v>30.41</v>
      </c>
      <c r="H408" s="29">
        <v>38.01</v>
      </c>
      <c r="I408" s="29">
        <f t="shared" si="84"/>
        <v>304.08</v>
      </c>
      <c r="J408" s="61">
        <f t="shared" si="85"/>
        <v>1.1153945874529359E-4</v>
      </c>
      <c r="K408" s="6"/>
    </row>
    <row r="409" spans="1:11" s="30" customFormat="1" ht="25.15" customHeight="1">
      <c r="A409" s="23" t="s">
        <v>1748</v>
      </c>
      <c r="B409" s="24" t="s">
        <v>1653</v>
      </c>
      <c r="C409" s="25" t="s">
        <v>1180</v>
      </c>
      <c r="D409" s="26" t="s">
        <v>648</v>
      </c>
      <c r="E409" s="27" t="s">
        <v>96</v>
      </c>
      <c r="F409" s="28">
        <v>6</v>
      </c>
      <c r="G409" s="29">
        <v>76.709999999999994</v>
      </c>
      <c r="H409" s="29">
        <v>95.88</v>
      </c>
      <c r="I409" s="29">
        <f t="shared" si="84"/>
        <v>575.28</v>
      </c>
      <c r="J409" s="61">
        <f t="shared" si="85"/>
        <v>2.1101821832081194E-4</v>
      </c>
      <c r="K409" s="6"/>
    </row>
    <row r="410" spans="1:11" s="30" customFormat="1" ht="25.15" customHeight="1">
      <c r="A410" s="23" t="s">
        <v>1749</v>
      </c>
      <c r="B410" s="24" t="s">
        <v>1654</v>
      </c>
      <c r="C410" s="25" t="s">
        <v>1180</v>
      </c>
      <c r="D410" s="26" t="s">
        <v>649</v>
      </c>
      <c r="E410" s="27" t="s">
        <v>96</v>
      </c>
      <c r="F410" s="28">
        <v>13</v>
      </c>
      <c r="G410" s="29">
        <v>8.5</v>
      </c>
      <c r="H410" s="29">
        <v>10.62</v>
      </c>
      <c r="I410" s="29">
        <f t="shared" si="84"/>
        <v>138.06</v>
      </c>
      <c r="J410" s="61">
        <f t="shared" si="85"/>
        <v>5.0641731367979591E-5</v>
      </c>
      <c r="K410" s="6"/>
    </row>
    <row r="411" spans="1:11" s="30" customFormat="1" ht="25.15" customHeight="1">
      <c r="A411" s="23" t="s">
        <v>1750</v>
      </c>
      <c r="B411" s="24" t="s">
        <v>1655</v>
      </c>
      <c r="C411" s="25" t="s">
        <v>1180</v>
      </c>
      <c r="D411" s="26" t="s">
        <v>650</v>
      </c>
      <c r="E411" s="27" t="s">
        <v>96</v>
      </c>
      <c r="F411" s="28">
        <v>4</v>
      </c>
      <c r="G411" s="29">
        <v>11.08</v>
      </c>
      <c r="H411" s="29">
        <v>13.85</v>
      </c>
      <c r="I411" s="29">
        <f t="shared" si="84"/>
        <v>55.4</v>
      </c>
      <c r="J411" s="61">
        <f t="shared" si="85"/>
        <v>2.0321251034231994E-5</v>
      </c>
      <c r="K411" s="6"/>
    </row>
    <row r="412" spans="1:11" s="30" customFormat="1" ht="25.15" customHeight="1">
      <c r="A412" s="23" t="s">
        <v>1751</v>
      </c>
      <c r="B412" s="24" t="s">
        <v>1253</v>
      </c>
      <c r="C412" s="25" t="s">
        <v>1180</v>
      </c>
      <c r="D412" s="26" t="s">
        <v>651</v>
      </c>
      <c r="E412" s="27" t="s">
        <v>96</v>
      </c>
      <c r="F412" s="28">
        <v>26</v>
      </c>
      <c r="G412" s="29">
        <v>20.010000000000002</v>
      </c>
      <c r="H412" s="29">
        <v>25.01</v>
      </c>
      <c r="I412" s="29">
        <f t="shared" si="84"/>
        <v>650.26</v>
      </c>
      <c r="J412" s="61">
        <f t="shared" si="85"/>
        <v>2.385216010382617E-4</v>
      </c>
      <c r="K412" s="6"/>
    </row>
    <row r="413" spans="1:11" s="30" customFormat="1" ht="25.15" customHeight="1">
      <c r="A413" s="23" t="s">
        <v>1752</v>
      </c>
      <c r="B413" s="24" t="s">
        <v>1254</v>
      </c>
      <c r="C413" s="25" t="s">
        <v>1180</v>
      </c>
      <c r="D413" s="26" t="s">
        <v>652</v>
      </c>
      <c r="E413" s="27" t="s">
        <v>96</v>
      </c>
      <c r="F413" s="28">
        <v>3</v>
      </c>
      <c r="G413" s="29">
        <v>19.55</v>
      </c>
      <c r="H413" s="29">
        <v>24.43</v>
      </c>
      <c r="I413" s="29">
        <f t="shared" si="84"/>
        <v>73.289999999999992</v>
      </c>
      <c r="J413" s="61">
        <f t="shared" si="85"/>
        <v>2.6883474518030016E-5</v>
      </c>
      <c r="K413" s="6"/>
    </row>
    <row r="414" spans="1:11" s="30" customFormat="1" ht="25.15" customHeight="1">
      <c r="A414" s="23" t="s">
        <v>1753</v>
      </c>
      <c r="B414" s="25" t="s">
        <v>1255</v>
      </c>
      <c r="C414" s="25" t="s">
        <v>1180</v>
      </c>
      <c r="D414" s="26" t="s">
        <v>653</v>
      </c>
      <c r="E414" s="27" t="s">
        <v>96</v>
      </c>
      <c r="F414" s="28">
        <v>2</v>
      </c>
      <c r="G414" s="29">
        <v>116.5</v>
      </c>
      <c r="H414" s="29">
        <v>145.62</v>
      </c>
      <c r="I414" s="29">
        <f t="shared" si="84"/>
        <v>291.24</v>
      </c>
      <c r="J414" s="61">
        <f t="shared" si="85"/>
        <v>1.0682962366804561E-4</v>
      </c>
      <c r="K414" s="6"/>
    </row>
    <row r="415" spans="1:11" s="30" customFormat="1" ht="25.15" customHeight="1">
      <c r="A415" s="23" t="s">
        <v>1754</v>
      </c>
      <c r="B415" s="25" t="s">
        <v>1256</v>
      </c>
      <c r="C415" s="25" t="s">
        <v>1189</v>
      </c>
      <c r="D415" s="26" t="s">
        <v>654</v>
      </c>
      <c r="E415" s="27" t="s">
        <v>96</v>
      </c>
      <c r="F415" s="28">
        <v>14</v>
      </c>
      <c r="G415" s="29">
        <v>36.24</v>
      </c>
      <c r="H415" s="29">
        <v>45.3</v>
      </c>
      <c r="I415" s="29">
        <f t="shared" si="84"/>
        <v>634.19999999999993</v>
      </c>
      <c r="J415" s="61">
        <f t="shared" si="85"/>
        <v>2.3263063909584713E-4</v>
      </c>
      <c r="K415" s="6"/>
    </row>
    <row r="416" spans="1:11" s="22" customFormat="1" ht="32.450000000000003" customHeight="1">
      <c r="A416" s="17" t="s">
        <v>1755</v>
      </c>
      <c r="B416" s="18"/>
      <c r="C416" s="18"/>
      <c r="D416" s="19" t="s">
        <v>655</v>
      </c>
      <c r="E416" s="19"/>
      <c r="F416" s="18"/>
      <c r="G416" s="18"/>
      <c r="H416" s="18"/>
      <c r="I416" s="18"/>
      <c r="J416" s="63"/>
      <c r="K416" s="21"/>
    </row>
    <row r="417" spans="1:11" s="30" customFormat="1" ht="25.15" customHeight="1">
      <c r="A417" s="23" t="s">
        <v>1756</v>
      </c>
      <c r="B417" s="25" t="s">
        <v>1257</v>
      </c>
      <c r="C417" s="25" t="s">
        <v>1180</v>
      </c>
      <c r="D417" s="26" t="s">
        <v>656</v>
      </c>
      <c r="E417" s="27" t="s">
        <v>96</v>
      </c>
      <c r="F417" s="28">
        <v>2</v>
      </c>
      <c r="G417" s="29">
        <v>14.18</v>
      </c>
      <c r="H417" s="29">
        <v>17.72</v>
      </c>
      <c r="I417" s="29">
        <f t="shared" ref="I417:I420" si="86">H417*F417</f>
        <v>35.44</v>
      </c>
      <c r="J417" s="61">
        <f>I417/$I$754</f>
        <v>1.2999731708541188E-5</v>
      </c>
      <c r="K417" s="6"/>
    </row>
    <row r="418" spans="1:11" s="30" customFormat="1" ht="25.15" customHeight="1">
      <c r="A418" s="23" t="s">
        <v>1757</v>
      </c>
      <c r="B418" s="25" t="s">
        <v>1258</v>
      </c>
      <c r="C418" s="25" t="s">
        <v>1180</v>
      </c>
      <c r="D418" s="26" t="s">
        <v>657</v>
      </c>
      <c r="E418" s="27" t="s">
        <v>96</v>
      </c>
      <c r="F418" s="28">
        <v>2</v>
      </c>
      <c r="G418" s="29">
        <v>20.93</v>
      </c>
      <c r="H418" s="29">
        <v>26.16</v>
      </c>
      <c r="I418" s="29">
        <f t="shared" si="86"/>
        <v>52.32</v>
      </c>
      <c r="J418" s="61">
        <f>I418/$I$754</f>
        <v>1.9191477511029205E-5</v>
      </c>
      <c r="K418" s="6"/>
    </row>
    <row r="419" spans="1:11" s="30" customFormat="1" ht="25.15" customHeight="1">
      <c r="A419" s="23" t="s">
        <v>1758</v>
      </c>
      <c r="B419" s="25" t="s">
        <v>1259</v>
      </c>
      <c r="C419" s="25" t="s">
        <v>1180</v>
      </c>
      <c r="D419" s="26" t="s">
        <v>658</v>
      </c>
      <c r="E419" s="27" t="s">
        <v>96</v>
      </c>
      <c r="F419" s="28">
        <v>4</v>
      </c>
      <c r="G419" s="29">
        <v>34.130000000000003</v>
      </c>
      <c r="H419" s="29">
        <v>42.66</v>
      </c>
      <c r="I419" s="29">
        <f t="shared" si="86"/>
        <v>170.64</v>
      </c>
      <c r="J419" s="61">
        <f>I419/$I$754</f>
        <v>6.2592387662118186E-5</v>
      </c>
      <c r="K419" s="6"/>
    </row>
    <row r="420" spans="1:11" s="30" customFormat="1" ht="25.15" customHeight="1">
      <c r="A420" s="23" t="s">
        <v>1759</v>
      </c>
      <c r="B420" s="25" t="s">
        <v>1260</v>
      </c>
      <c r="C420" s="25" t="s">
        <v>1180</v>
      </c>
      <c r="D420" s="26" t="s">
        <v>659</v>
      </c>
      <c r="E420" s="27" t="s">
        <v>96</v>
      </c>
      <c r="F420" s="28">
        <v>2</v>
      </c>
      <c r="G420" s="29">
        <v>183.43</v>
      </c>
      <c r="H420" s="29">
        <v>229.28</v>
      </c>
      <c r="I420" s="29">
        <f t="shared" si="86"/>
        <v>458.56</v>
      </c>
      <c r="J420" s="61">
        <f>I420/$I$754</f>
        <v>1.6820420350645168E-4</v>
      </c>
      <c r="K420" s="6"/>
    </row>
    <row r="421" spans="1:11" s="22" customFormat="1" ht="30" customHeight="1">
      <c r="A421" s="17" t="s">
        <v>1760</v>
      </c>
      <c r="B421" s="18"/>
      <c r="C421" s="18"/>
      <c r="D421" s="19" t="s">
        <v>660</v>
      </c>
      <c r="E421" s="19"/>
      <c r="F421" s="18"/>
      <c r="G421" s="18"/>
      <c r="H421" s="18"/>
      <c r="I421" s="18"/>
      <c r="J421" s="63"/>
      <c r="K421" s="21"/>
    </row>
    <row r="422" spans="1:11" s="30" customFormat="1" ht="25.15" customHeight="1">
      <c r="A422" s="23" t="s">
        <v>1761</v>
      </c>
      <c r="B422" s="25" t="s">
        <v>1261</v>
      </c>
      <c r="C422" s="25" t="s">
        <v>1189</v>
      </c>
      <c r="D422" s="26" t="s">
        <v>661</v>
      </c>
      <c r="E422" s="27" t="s">
        <v>96</v>
      </c>
      <c r="F422" s="28">
        <v>74</v>
      </c>
      <c r="G422" s="29">
        <v>2.76</v>
      </c>
      <c r="H422" s="29">
        <v>3.45</v>
      </c>
      <c r="I422" s="29">
        <f t="shared" ref="I422:I424" si="87">H422*F422</f>
        <v>255.3</v>
      </c>
      <c r="J422" s="61">
        <f>I422/$I$754</f>
        <v>9.3646487166776691E-5</v>
      </c>
      <c r="K422" s="6"/>
    </row>
    <row r="423" spans="1:11" s="30" customFormat="1" ht="25.15" customHeight="1">
      <c r="A423" s="23" t="s">
        <v>1762</v>
      </c>
      <c r="B423" s="25" t="s">
        <v>1262</v>
      </c>
      <c r="C423" s="25" t="s">
        <v>1189</v>
      </c>
      <c r="D423" s="26" t="s">
        <v>662</v>
      </c>
      <c r="E423" s="27" t="s">
        <v>96</v>
      </c>
      <c r="F423" s="28">
        <v>17</v>
      </c>
      <c r="G423" s="29">
        <v>4.88</v>
      </c>
      <c r="H423" s="29">
        <v>6.1</v>
      </c>
      <c r="I423" s="29">
        <f t="shared" si="87"/>
        <v>103.69999999999999</v>
      </c>
      <c r="J423" s="61">
        <f>I423/$I$754</f>
        <v>3.8038154011730287E-5</v>
      </c>
      <c r="K423" s="6"/>
    </row>
    <row r="424" spans="1:11" s="30" customFormat="1" ht="25.15" customHeight="1">
      <c r="A424" s="23" t="s">
        <v>1763</v>
      </c>
      <c r="B424" s="25" t="s">
        <v>1263</v>
      </c>
      <c r="C424" s="25" t="s">
        <v>1189</v>
      </c>
      <c r="D424" s="26" t="s">
        <v>663</v>
      </c>
      <c r="E424" s="27" t="s">
        <v>96</v>
      </c>
      <c r="F424" s="28">
        <v>23</v>
      </c>
      <c r="G424" s="29">
        <v>1.73</v>
      </c>
      <c r="H424" s="29">
        <v>2.16</v>
      </c>
      <c r="I424" s="29">
        <f t="shared" si="87"/>
        <v>49.680000000000007</v>
      </c>
      <c r="J424" s="61">
        <f>I424/$I$754</f>
        <v>1.8223100205426816E-5</v>
      </c>
      <c r="K424" s="6"/>
    </row>
    <row r="425" spans="1:11" s="22" customFormat="1" ht="30" customHeight="1">
      <c r="A425" s="17" t="s">
        <v>1764</v>
      </c>
      <c r="B425" s="18"/>
      <c r="C425" s="18"/>
      <c r="D425" s="19" t="s">
        <v>664</v>
      </c>
      <c r="E425" s="19"/>
      <c r="F425" s="18"/>
      <c r="G425" s="18"/>
      <c r="H425" s="18"/>
      <c r="I425" s="18"/>
      <c r="J425" s="63"/>
      <c r="K425" s="21"/>
    </row>
    <row r="426" spans="1:11" s="22" customFormat="1" ht="30" customHeight="1">
      <c r="A426" s="17" t="s">
        <v>1765</v>
      </c>
      <c r="B426" s="18"/>
      <c r="C426" s="18"/>
      <c r="D426" s="19" t="s">
        <v>665</v>
      </c>
      <c r="E426" s="19"/>
      <c r="F426" s="18"/>
      <c r="G426" s="18"/>
      <c r="H426" s="18"/>
      <c r="I426" s="18"/>
      <c r="J426" s="63"/>
      <c r="K426" s="21"/>
    </row>
    <row r="427" spans="1:11" s="30" customFormat="1" ht="25.15" customHeight="1">
      <c r="A427" s="23" t="s">
        <v>1766</v>
      </c>
      <c r="B427" s="24" t="s">
        <v>1334</v>
      </c>
      <c r="C427" s="25" t="s">
        <v>1180</v>
      </c>
      <c r="D427" s="26" t="s">
        <v>666</v>
      </c>
      <c r="E427" s="27" t="s">
        <v>1292</v>
      </c>
      <c r="F427" s="28">
        <v>18</v>
      </c>
      <c r="G427" s="29">
        <v>40.4</v>
      </c>
      <c r="H427" s="29">
        <v>50.5</v>
      </c>
      <c r="I427" s="29">
        <f t="shared" ref="I427:I430" si="88">H427*F427</f>
        <v>909</v>
      </c>
      <c r="J427" s="61">
        <f>I427/$I$754</f>
        <v>3.3342991317900512E-4</v>
      </c>
      <c r="K427" s="6"/>
    </row>
    <row r="428" spans="1:11" s="30" customFormat="1" ht="25.15" customHeight="1">
      <c r="A428" s="23" t="s">
        <v>1767</v>
      </c>
      <c r="B428" s="24" t="s">
        <v>1335</v>
      </c>
      <c r="C428" s="25" t="s">
        <v>1180</v>
      </c>
      <c r="D428" s="26" t="s">
        <v>667</v>
      </c>
      <c r="E428" s="27" t="s">
        <v>1292</v>
      </c>
      <c r="F428" s="28">
        <v>24</v>
      </c>
      <c r="G428" s="29">
        <v>62.16</v>
      </c>
      <c r="H428" s="29">
        <v>77.7</v>
      </c>
      <c r="I428" s="29">
        <f t="shared" si="88"/>
        <v>1864.8000000000002</v>
      </c>
      <c r="J428" s="61">
        <f>I428/$I$754</f>
        <v>6.8402651495732549E-4</v>
      </c>
      <c r="K428" s="6"/>
    </row>
    <row r="429" spans="1:11" s="30" customFormat="1" ht="25.15" customHeight="1">
      <c r="A429" s="23" t="s">
        <v>1768</v>
      </c>
      <c r="B429" s="24" t="s">
        <v>1336</v>
      </c>
      <c r="C429" s="25" t="s">
        <v>1180</v>
      </c>
      <c r="D429" s="26" t="s">
        <v>668</v>
      </c>
      <c r="E429" s="27" t="s">
        <v>1292</v>
      </c>
      <c r="F429" s="28">
        <v>36</v>
      </c>
      <c r="G429" s="29">
        <v>69.400000000000006</v>
      </c>
      <c r="H429" s="29">
        <v>86.75</v>
      </c>
      <c r="I429" s="29">
        <f t="shared" si="88"/>
        <v>3123</v>
      </c>
      <c r="J429" s="61">
        <f>I429/$I$754</f>
        <v>1.145546335377374E-3</v>
      </c>
      <c r="K429" s="6"/>
    </row>
    <row r="430" spans="1:11" s="30" customFormat="1" ht="25.15" customHeight="1">
      <c r="A430" s="23" t="s">
        <v>1769</v>
      </c>
      <c r="B430" s="24" t="s">
        <v>1337</v>
      </c>
      <c r="C430" s="25" t="s">
        <v>1180</v>
      </c>
      <c r="D430" s="26" t="s">
        <v>669</v>
      </c>
      <c r="E430" s="27" t="s">
        <v>1292</v>
      </c>
      <c r="F430" s="28">
        <v>12</v>
      </c>
      <c r="G430" s="29">
        <v>150.08000000000001</v>
      </c>
      <c r="H430" s="29">
        <v>187.6</v>
      </c>
      <c r="I430" s="29">
        <f t="shared" si="88"/>
        <v>2251.1999999999998</v>
      </c>
      <c r="J430" s="61">
        <f>I430/$I$754</f>
        <v>8.2576173877731162E-4</v>
      </c>
      <c r="K430" s="6"/>
    </row>
    <row r="431" spans="1:11" s="22" customFormat="1" ht="30" customHeight="1">
      <c r="A431" s="17" t="s">
        <v>1770</v>
      </c>
      <c r="B431" s="18"/>
      <c r="C431" s="18"/>
      <c r="D431" s="19" t="s">
        <v>670</v>
      </c>
      <c r="E431" s="19"/>
      <c r="F431" s="18"/>
      <c r="G431" s="18"/>
      <c r="H431" s="18"/>
      <c r="I431" s="18"/>
      <c r="J431" s="63"/>
      <c r="K431" s="21"/>
    </row>
    <row r="432" spans="1:11" s="30" customFormat="1" ht="25.15" customHeight="1">
      <c r="A432" s="23" t="s">
        <v>1771</v>
      </c>
      <c r="B432" s="24" t="s">
        <v>1338</v>
      </c>
      <c r="C432" s="25" t="s">
        <v>1180</v>
      </c>
      <c r="D432" s="26" t="s">
        <v>1339</v>
      </c>
      <c r="E432" s="27" t="s">
        <v>1302</v>
      </c>
      <c r="F432" s="28">
        <v>2</v>
      </c>
      <c r="G432" s="29">
        <v>49.11</v>
      </c>
      <c r="H432" s="29">
        <v>61.38</v>
      </c>
      <c r="I432" s="29">
        <f t="shared" ref="I432" si="89">H432*F432</f>
        <v>122.76</v>
      </c>
      <c r="J432" s="61">
        <f>I432/$I$754</f>
        <v>4.5029544710511192E-5</v>
      </c>
      <c r="K432" s="6"/>
    </row>
    <row r="433" spans="1:11" s="22" customFormat="1" ht="30" customHeight="1">
      <c r="A433" s="17" t="s">
        <v>1772</v>
      </c>
      <c r="B433" s="18"/>
      <c r="C433" s="18"/>
      <c r="D433" s="19" t="s">
        <v>671</v>
      </c>
      <c r="E433" s="19"/>
      <c r="F433" s="18"/>
      <c r="G433" s="18"/>
      <c r="H433" s="18"/>
      <c r="I433" s="18"/>
      <c r="J433" s="63"/>
      <c r="K433" s="21"/>
    </row>
    <row r="434" spans="1:11" s="30" customFormat="1" ht="25.15" customHeight="1">
      <c r="A434" s="23" t="s">
        <v>1773</v>
      </c>
      <c r="B434" s="24" t="s">
        <v>1340</v>
      </c>
      <c r="C434" s="25" t="s">
        <v>1180</v>
      </c>
      <c r="D434" s="26" t="s">
        <v>672</v>
      </c>
      <c r="E434" s="27" t="s">
        <v>1302</v>
      </c>
      <c r="F434" s="28">
        <v>4</v>
      </c>
      <c r="G434" s="29">
        <v>35.06</v>
      </c>
      <c r="H434" s="29">
        <v>43.82</v>
      </c>
      <c r="I434" s="29">
        <f t="shared" ref="I434:I437" si="90">H434*F434</f>
        <v>175.28</v>
      </c>
      <c r="J434" s="61">
        <f>I434/$I$754</f>
        <v>6.4294384138631486E-5</v>
      </c>
      <c r="K434" s="6"/>
    </row>
    <row r="435" spans="1:11" s="30" customFormat="1" ht="25.15" customHeight="1">
      <c r="A435" s="23" t="s">
        <v>1774</v>
      </c>
      <c r="B435" s="24" t="s">
        <v>1341</v>
      </c>
      <c r="C435" s="25" t="s">
        <v>1180</v>
      </c>
      <c r="D435" s="26" t="s">
        <v>673</v>
      </c>
      <c r="E435" s="27" t="s">
        <v>1302</v>
      </c>
      <c r="F435" s="28">
        <v>4</v>
      </c>
      <c r="G435" s="29">
        <v>63.08</v>
      </c>
      <c r="H435" s="29">
        <v>78.849999999999994</v>
      </c>
      <c r="I435" s="29">
        <f t="shared" si="90"/>
        <v>315.39999999999998</v>
      </c>
      <c r="J435" s="61">
        <f>I435/$I$754</f>
        <v>1.156917432526493E-4</v>
      </c>
      <c r="K435" s="6"/>
    </row>
    <row r="436" spans="1:11" s="30" customFormat="1" ht="25.15" customHeight="1">
      <c r="A436" s="23" t="s">
        <v>1775</v>
      </c>
      <c r="B436" s="24" t="s">
        <v>1342</v>
      </c>
      <c r="C436" s="25" t="s">
        <v>1180</v>
      </c>
      <c r="D436" s="26" t="s">
        <v>674</v>
      </c>
      <c r="E436" s="27" t="s">
        <v>1302</v>
      </c>
      <c r="F436" s="28">
        <v>15</v>
      </c>
      <c r="G436" s="29">
        <v>55.44</v>
      </c>
      <c r="H436" s="29">
        <v>69.3</v>
      </c>
      <c r="I436" s="29">
        <f t="shared" si="90"/>
        <v>1039.5</v>
      </c>
      <c r="J436" s="61">
        <f>I436/$I$754</f>
        <v>3.8129856408094148E-4</v>
      </c>
      <c r="K436" s="6"/>
    </row>
    <row r="437" spans="1:11" s="30" customFormat="1" ht="25.15" customHeight="1">
      <c r="A437" s="23" t="s">
        <v>1776</v>
      </c>
      <c r="B437" s="24" t="s">
        <v>1343</v>
      </c>
      <c r="C437" s="25" t="s">
        <v>1180</v>
      </c>
      <c r="D437" s="26" t="s">
        <v>675</v>
      </c>
      <c r="E437" s="27" t="s">
        <v>1302</v>
      </c>
      <c r="F437" s="28">
        <v>8</v>
      </c>
      <c r="G437" s="29">
        <v>177.86</v>
      </c>
      <c r="H437" s="29">
        <v>222.32</v>
      </c>
      <c r="I437" s="29">
        <f t="shared" si="90"/>
        <v>1778.56</v>
      </c>
      <c r="J437" s="61">
        <f>I437/$I$754</f>
        <v>6.523928563076472E-4</v>
      </c>
      <c r="K437" s="6"/>
    </row>
    <row r="438" spans="1:11" s="22" customFormat="1" ht="30" customHeight="1">
      <c r="A438" s="17" t="s">
        <v>1777</v>
      </c>
      <c r="B438" s="18"/>
      <c r="C438" s="18"/>
      <c r="D438" s="19" t="s">
        <v>676</v>
      </c>
      <c r="E438" s="19"/>
      <c r="F438" s="18"/>
      <c r="G438" s="18"/>
      <c r="H438" s="18"/>
      <c r="I438" s="18"/>
      <c r="J438" s="63"/>
      <c r="K438" s="21"/>
    </row>
    <row r="439" spans="1:11" s="30" customFormat="1" ht="25.15" customHeight="1">
      <c r="A439" s="23" t="s">
        <v>1778</v>
      </c>
      <c r="B439" s="24" t="s">
        <v>1344</v>
      </c>
      <c r="C439" s="25" t="s">
        <v>1180</v>
      </c>
      <c r="D439" s="26" t="s">
        <v>677</v>
      </c>
      <c r="E439" s="27" t="s">
        <v>1302</v>
      </c>
      <c r="F439" s="28">
        <v>1</v>
      </c>
      <c r="G439" s="29">
        <v>40.39</v>
      </c>
      <c r="H439" s="29">
        <v>50.48</v>
      </c>
      <c r="I439" s="29">
        <f t="shared" ref="I439:I440" si="91">H439*F439</f>
        <v>50.48</v>
      </c>
      <c r="J439" s="61">
        <f>I439/$I$754</f>
        <v>1.8516547873791175E-5</v>
      </c>
      <c r="K439" s="6"/>
    </row>
    <row r="440" spans="1:11" s="30" customFormat="1" ht="25.15" customHeight="1">
      <c r="A440" s="23" t="s">
        <v>1779</v>
      </c>
      <c r="B440" s="24" t="s">
        <v>1345</v>
      </c>
      <c r="C440" s="25" t="s">
        <v>1180</v>
      </c>
      <c r="D440" s="26" t="s">
        <v>678</v>
      </c>
      <c r="E440" s="27" t="s">
        <v>1302</v>
      </c>
      <c r="F440" s="28">
        <v>1</v>
      </c>
      <c r="G440" s="29">
        <v>43.65</v>
      </c>
      <c r="H440" s="29">
        <v>54.56</v>
      </c>
      <c r="I440" s="29">
        <f t="shared" si="91"/>
        <v>54.56</v>
      </c>
      <c r="J440" s="61">
        <f>I440/$I$754</f>
        <v>2.0013130982449418E-5</v>
      </c>
      <c r="K440" s="6"/>
    </row>
    <row r="441" spans="1:11" s="22" customFormat="1" ht="30" customHeight="1">
      <c r="A441" s="17" t="s">
        <v>1780</v>
      </c>
      <c r="B441" s="18"/>
      <c r="C441" s="18"/>
      <c r="D441" s="19" t="s">
        <v>643</v>
      </c>
      <c r="E441" s="19"/>
      <c r="F441" s="18"/>
      <c r="G441" s="18"/>
      <c r="H441" s="18"/>
      <c r="I441" s="18"/>
      <c r="J441" s="63"/>
      <c r="K441" s="21"/>
    </row>
    <row r="442" spans="1:11" s="30" customFormat="1" ht="25.15" customHeight="1">
      <c r="A442" s="23" t="s">
        <v>1781</v>
      </c>
      <c r="B442" s="24" t="s">
        <v>1346</v>
      </c>
      <c r="C442" s="25" t="s">
        <v>1180</v>
      </c>
      <c r="D442" s="26" t="s">
        <v>679</v>
      </c>
      <c r="E442" s="27" t="s">
        <v>1302</v>
      </c>
      <c r="F442" s="28">
        <v>1</v>
      </c>
      <c r="G442" s="29">
        <v>82.64</v>
      </c>
      <c r="H442" s="29">
        <v>103.3</v>
      </c>
      <c r="I442" s="29">
        <f t="shared" ref="I442:I444" si="92">H442*F442</f>
        <v>103.3</v>
      </c>
      <c r="J442" s="61">
        <f>I442/$I$754</f>
        <v>3.7891430177548104E-5</v>
      </c>
      <c r="K442" s="6"/>
    </row>
    <row r="443" spans="1:11" s="30" customFormat="1" ht="25.15" customHeight="1">
      <c r="A443" s="23" t="s">
        <v>1782</v>
      </c>
      <c r="B443" s="24" t="s">
        <v>1347</v>
      </c>
      <c r="C443" s="25" t="s">
        <v>1180</v>
      </c>
      <c r="D443" s="26" t="s">
        <v>680</v>
      </c>
      <c r="E443" s="27" t="s">
        <v>1302</v>
      </c>
      <c r="F443" s="28">
        <v>2</v>
      </c>
      <c r="G443" s="29">
        <v>74.91</v>
      </c>
      <c r="H443" s="29">
        <v>93.63</v>
      </c>
      <c r="I443" s="29">
        <f t="shared" si="92"/>
        <v>187.26</v>
      </c>
      <c r="J443" s="61">
        <f>I443/$I$754</f>
        <v>6.8688762972387787E-5</v>
      </c>
      <c r="K443" s="6"/>
    </row>
    <row r="444" spans="1:11" s="30" customFormat="1" ht="25.15" customHeight="1">
      <c r="A444" s="23" t="s">
        <v>1783</v>
      </c>
      <c r="B444" s="24" t="s">
        <v>1348</v>
      </c>
      <c r="C444" s="25" t="s">
        <v>1189</v>
      </c>
      <c r="D444" s="26" t="s">
        <v>681</v>
      </c>
      <c r="E444" s="27" t="s">
        <v>96</v>
      </c>
      <c r="F444" s="28">
        <v>1</v>
      </c>
      <c r="G444" s="29">
        <v>62.61</v>
      </c>
      <c r="H444" s="29">
        <v>78.260000000000005</v>
      </c>
      <c r="I444" s="29">
        <f t="shared" si="92"/>
        <v>78.260000000000005</v>
      </c>
      <c r="J444" s="61">
        <f>I444/$I$754</f>
        <v>2.8706518157743613E-5</v>
      </c>
      <c r="K444" s="6"/>
    </row>
    <row r="445" spans="1:11" s="22" customFormat="1" ht="30" customHeight="1">
      <c r="A445" s="17" t="s">
        <v>1784</v>
      </c>
      <c r="B445" s="18"/>
      <c r="C445" s="18"/>
      <c r="D445" s="19" t="s">
        <v>655</v>
      </c>
      <c r="E445" s="19"/>
      <c r="F445" s="18"/>
      <c r="G445" s="18"/>
      <c r="H445" s="18"/>
      <c r="I445" s="18"/>
      <c r="J445" s="63"/>
      <c r="K445" s="21"/>
    </row>
    <row r="446" spans="1:11" s="30" customFormat="1" ht="25.15" customHeight="1">
      <c r="A446" s="23" t="s">
        <v>1785</v>
      </c>
      <c r="B446" s="24" t="s">
        <v>1349</v>
      </c>
      <c r="C446" s="25" t="s">
        <v>1180</v>
      </c>
      <c r="D446" s="26" t="s">
        <v>682</v>
      </c>
      <c r="E446" s="27" t="s">
        <v>1302</v>
      </c>
      <c r="F446" s="28">
        <v>4</v>
      </c>
      <c r="G446" s="29">
        <v>62.56</v>
      </c>
      <c r="H446" s="29">
        <v>78.2</v>
      </c>
      <c r="I446" s="29">
        <f t="shared" ref="I446:I447" si="93">H446*F446</f>
        <v>312.8</v>
      </c>
      <c r="J446" s="61">
        <f>I446/$I$754</f>
        <v>1.1473803833046513E-4</v>
      </c>
      <c r="K446" s="6"/>
    </row>
    <row r="447" spans="1:11" s="30" customFormat="1" ht="25.15" customHeight="1">
      <c r="A447" s="23" t="s">
        <v>1786</v>
      </c>
      <c r="B447" s="24" t="s">
        <v>1350</v>
      </c>
      <c r="C447" s="25" t="s">
        <v>1180</v>
      </c>
      <c r="D447" s="26" t="s">
        <v>683</v>
      </c>
      <c r="E447" s="27" t="s">
        <v>1302</v>
      </c>
      <c r="F447" s="28">
        <v>2</v>
      </c>
      <c r="G447" s="29">
        <v>95.37</v>
      </c>
      <c r="H447" s="29">
        <v>119.21</v>
      </c>
      <c r="I447" s="29">
        <f t="shared" si="93"/>
        <v>238.42</v>
      </c>
      <c r="J447" s="61">
        <f>I447/$I$754</f>
        <v>8.7454741364288664E-5</v>
      </c>
      <c r="K447" s="6"/>
    </row>
    <row r="448" spans="1:11" s="22" customFormat="1" ht="30" customHeight="1">
      <c r="A448" s="17" t="s">
        <v>1787</v>
      </c>
      <c r="B448" s="18"/>
      <c r="C448" s="18"/>
      <c r="D448" s="19" t="s">
        <v>684</v>
      </c>
      <c r="E448" s="19"/>
      <c r="F448" s="18"/>
      <c r="G448" s="18"/>
      <c r="H448" s="18"/>
      <c r="I448" s="18"/>
      <c r="J448" s="63"/>
      <c r="K448" s="21"/>
    </row>
    <row r="449" spans="1:11" s="30" customFormat="1" ht="25.15" customHeight="1">
      <c r="A449" s="23" t="s">
        <v>1788</v>
      </c>
      <c r="B449" s="24" t="s">
        <v>1351</v>
      </c>
      <c r="C449" s="25" t="s">
        <v>1180</v>
      </c>
      <c r="D449" s="26" t="s">
        <v>685</v>
      </c>
      <c r="E449" s="27" t="s">
        <v>1302</v>
      </c>
      <c r="F449" s="28">
        <v>2</v>
      </c>
      <c r="G449" s="29">
        <v>38.33</v>
      </c>
      <c r="H449" s="29">
        <v>47.91</v>
      </c>
      <c r="I449" s="29">
        <f t="shared" ref="I449" si="94">H449*F449</f>
        <v>95.82</v>
      </c>
      <c r="J449" s="61">
        <f>I449/$I$754</f>
        <v>3.5147694478341331E-5</v>
      </c>
      <c r="K449" s="6"/>
    </row>
    <row r="450" spans="1:11" s="22" customFormat="1" ht="30" customHeight="1">
      <c r="A450" s="17" t="s">
        <v>1789</v>
      </c>
      <c r="B450" s="18"/>
      <c r="C450" s="18"/>
      <c r="D450" s="19" t="s">
        <v>686</v>
      </c>
      <c r="E450" s="19"/>
      <c r="F450" s="18"/>
      <c r="G450" s="18"/>
      <c r="H450" s="18"/>
      <c r="I450" s="18"/>
      <c r="J450" s="63"/>
      <c r="K450" s="21"/>
    </row>
    <row r="451" spans="1:11" s="22" customFormat="1" ht="30" customHeight="1">
      <c r="A451" s="17" t="s">
        <v>1790</v>
      </c>
      <c r="B451" s="18"/>
      <c r="C451" s="18"/>
      <c r="D451" s="19" t="s">
        <v>687</v>
      </c>
      <c r="E451" s="19"/>
      <c r="F451" s="18"/>
      <c r="G451" s="18"/>
      <c r="H451" s="18"/>
      <c r="I451" s="18"/>
      <c r="J451" s="63"/>
      <c r="K451" s="21"/>
    </row>
    <row r="452" spans="1:11" s="22" customFormat="1" ht="30" customHeight="1">
      <c r="A452" s="17" t="s">
        <v>1791</v>
      </c>
      <c r="B452" s="18"/>
      <c r="C452" s="18"/>
      <c r="D452" s="19" t="s">
        <v>665</v>
      </c>
      <c r="E452" s="19"/>
      <c r="F452" s="18"/>
      <c r="G452" s="18"/>
      <c r="H452" s="18"/>
      <c r="I452" s="18"/>
      <c r="J452" s="63"/>
      <c r="K452" s="21"/>
    </row>
    <row r="453" spans="1:11" s="30" customFormat="1" ht="25.15" customHeight="1">
      <c r="A453" s="23" t="s">
        <v>1792</v>
      </c>
      <c r="B453" s="24" t="s">
        <v>1656</v>
      </c>
      <c r="C453" s="25" t="s">
        <v>1180</v>
      </c>
      <c r="D453" s="26" t="s">
        <v>688</v>
      </c>
      <c r="E453" s="27" t="s">
        <v>30</v>
      </c>
      <c r="F453" s="28">
        <v>15.5</v>
      </c>
      <c r="G453" s="29">
        <v>6.31</v>
      </c>
      <c r="H453" s="29">
        <v>32.880000000000003</v>
      </c>
      <c r="I453" s="29">
        <f t="shared" ref="I453:I458" si="95">H453*F453</f>
        <v>509.64000000000004</v>
      </c>
      <c r="J453" s="61">
        <f t="shared" ref="J453:J458" si="96">I453/$I$754</f>
        <v>1.8694083713151615E-4</v>
      </c>
      <c r="K453" s="6"/>
    </row>
    <row r="454" spans="1:11" s="30" customFormat="1" ht="25.15" customHeight="1">
      <c r="A454" s="23" t="s">
        <v>1793</v>
      </c>
      <c r="B454" s="24" t="s">
        <v>1657</v>
      </c>
      <c r="C454" s="25" t="s">
        <v>1180</v>
      </c>
      <c r="D454" s="26" t="s">
        <v>689</v>
      </c>
      <c r="E454" s="27" t="s">
        <v>30</v>
      </c>
      <c r="F454" s="28">
        <v>127.6</v>
      </c>
      <c r="G454" s="29">
        <v>52.33</v>
      </c>
      <c r="H454" s="29">
        <v>65.41</v>
      </c>
      <c r="I454" s="29">
        <f t="shared" si="95"/>
        <v>8346.3159999999989</v>
      </c>
      <c r="J454" s="61">
        <f t="shared" si="96"/>
        <v>3.061508712040199E-3</v>
      </c>
      <c r="K454" s="6"/>
    </row>
    <row r="455" spans="1:11" s="30" customFormat="1" ht="40.15" customHeight="1">
      <c r="A455" s="23" t="s">
        <v>1794</v>
      </c>
      <c r="B455" s="24" t="s">
        <v>1658</v>
      </c>
      <c r="C455" s="25" t="s">
        <v>1180</v>
      </c>
      <c r="D455" s="26" t="s">
        <v>690</v>
      </c>
      <c r="E455" s="27" t="s">
        <v>30</v>
      </c>
      <c r="F455" s="28">
        <v>18</v>
      </c>
      <c r="G455" s="29">
        <v>60.82</v>
      </c>
      <c r="H455" s="29">
        <v>76.02</v>
      </c>
      <c r="I455" s="29">
        <f t="shared" si="95"/>
        <v>1368.36</v>
      </c>
      <c r="J455" s="61">
        <f t="shared" si="96"/>
        <v>5.0192756435382116E-4</v>
      </c>
      <c r="K455" s="6"/>
    </row>
    <row r="456" spans="1:11" s="30" customFormat="1" ht="40.15" customHeight="1">
      <c r="A456" s="23" t="s">
        <v>1795</v>
      </c>
      <c r="B456" s="24" t="s">
        <v>1659</v>
      </c>
      <c r="C456" s="25" t="s">
        <v>1180</v>
      </c>
      <c r="D456" s="26" t="s">
        <v>691</v>
      </c>
      <c r="E456" s="27" t="s">
        <v>30</v>
      </c>
      <c r="F456" s="28">
        <v>28.7</v>
      </c>
      <c r="G456" s="29">
        <v>100.48</v>
      </c>
      <c r="H456" s="29">
        <v>125.6</v>
      </c>
      <c r="I456" s="29">
        <f t="shared" si="95"/>
        <v>3604.72</v>
      </c>
      <c r="J456" s="61">
        <f t="shared" si="96"/>
        <v>1.322245848882974E-3</v>
      </c>
      <c r="K456" s="6"/>
    </row>
    <row r="457" spans="1:11" s="30" customFormat="1" ht="40.15" customHeight="1">
      <c r="A457" s="23" t="s">
        <v>1796</v>
      </c>
      <c r="B457" s="24" t="s">
        <v>1660</v>
      </c>
      <c r="C457" s="25" t="s">
        <v>1180</v>
      </c>
      <c r="D457" s="26" t="s">
        <v>692</v>
      </c>
      <c r="E457" s="27" t="s">
        <v>30</v>
      </c>
      <c r="F457" s="28">
        <v>34.9</v>
      </c>
      <c r="G457" s="29">
        <v>157.94</v>
      </c>
      <c r="H457" s="29">
        <v>197.42</v>
      </c>
      <c r="I457" s="29">
        <f t="shared" si="95"/>
        <v>6889.9579999999996</v>
      </c>
      <c r="J457" s="61">
        <f t="shared" si="96"/>
        <v>2.5273026377854693E-3</v>
      </c>
      <c r="K457" s="6"/>
    </row>
    <row r="458" spans="1:11" s="30" customFormat="1" ht="40.15" customHeight="1">
      <c r="A458" s="23" t="s">
        <v>1797</v>
      </c>
      <c r="B458" s="24" t="s">
        <v>1661</v>
      </c>
      <c r="C458" s="25" t="s">
        <v>1180</v>
      </c>
      <c r="D458" s="26" t="s">
        <v>693</v>
      </c>
      <c r="E458" s="27" t="s">
        <v>30</v>
      </c>
      <c r="F458" s="28">
        <v>13</v>
      </c>
      <c r="G458" s="29">
        <v>236</v>
      </c>
      <c r="H458" s="29">
        <v>295</v>
      </c>
      <c r="I458" s="29">
        <f t="shared" si="95"/>
        <v>3835</v>
      </c>
      <c r="J458" s="61">
        <f t="shared" si="96"/>
        <v>1.4067147602216553E-3</v>
      </c>
      <c r="K458" s="6"/>
    </row>
    <row r="459" spans="1:11" s="22" customFormat="1" ht="30" customHeight="1">
      <c r="A459" s="17" t="s">
        <v>1798</v>
      </c>
      <c r="B459" s="18"/>
      <c r="C459" s="18"/>
      <c r="D459" s="19" t="s">
        <v>694</v>
      </c>
      <c r="E459" s="19"/>
      <c r="F459" s="18"/>
      <c r="G459" s="18"/>
      <c r="H459" s="18"/>
      <c r="I459" s="18"/>
      <c r="J459" s="63"/>
      <c r="K459" s="21"/>
    </row>
    <row r="460" spans="1:11" s="30" customFormat="1" ht="25.15" customHeight="1">
      <c r="A460" s="23" t="s">
        <v>1799</v>
      </c>
      <c r="B460" s="24" t="s">
        <v>1662</v>
      </c>
      <c r="C460" s="25" t="s">
        <v>1180</v>
      </c>
      <c r="D460" s="26" t="s">
        <v>695</v>
      </c>
      <c r="E460" s="27" t="s">
        <v>96</v>
      </c>
      <c r="F460" s="28">
        <v>11</v>
      </c>
      <c r="G460" s="29">
        <v>145.68</v>
      </c>
      <c r="H460" s="29">
        <v>182.1</v>
      </c>
      <c r="I460" s="29">
        <f t="shared" ref="I460:I461" si="97">H460*F460</f>
        <v>2003.1</v>
      </c>
      <c r="J460" s="61">
        <f>I460/$I$754</f>
        <v>7.3475628062581429E-4</v>
      </c>
      <c r="K460" s="6"/>
    </row>
    <row r="461" spans="1:11" s="30" customFormat="1" ht="25.15" customHeight="1">
      <c r="A461" s="23" t="s">
        <v>1800</v>
      </c>
      <c r="B461" s="24" t="s">
        <v>1663</v>
      </c>
      <c r="C461" s="25" t="s">
        <v>1180</v>
      </c>
      <c r="D461" s="26" t="s">
        <v>696</v>
      </c>
      <c r="E461" s="27" t="s">
        <v>96</v>
      </c>
      <c r="F461" s="28">
        <v>1</v>
      </c>
      <c r="G461" s="29">
        <v>46.91</v>
      </c>
      <c r="H461" s="29">
        <v>58.63</v>
      </c>
      <c r="I461" s="29">
        <f t="shared" si="97"/>
        <v>58.63</v>
      </c>
      <c r="J461" s="61">
        <f>I461/$I$754</f>
        <v>2.1506045995253105E-5</v>
      </c>
      <c r="K461" s="6"/>
    </row>
    <row r="462" spans="1:11" s="22" customFormat="1" ht="30" customHeight="1">
      <c r="A462" s="17" t="s">
        <v>1801</v>
      </c>
      <c r="B462" s="18"/>
      <c r="C462" s="18"/>
      <c r="D462" s="19" t="s">
        <v>671</v>
      </c>
      <c r="E462" s="19"/>
      <c r="F462" s="18"/>
      <c r="G462" s="18"/>
      <c r="H462" s="18"/>
      <c r="I462" s="18"/>
      <c r="J462" s="63"/>
      <c r="K462" s="21"/>
    </row>
    <row r="463" spans="1:11" s="30" customFormat="1" ht="25.15" customHeight="1">
      <c r="A463" s="23" t="s">
        <v>1802</v>
      </c>
      <c r="B463" s="24" t="s">
        <v>1664</v>
      </c>
      <c r="C463" s="25" t="s">
        <v>1180</v>
      </c>
      <c r="D463" s="26" t="s">
        <v>697</v>
      </c>
      <c r="E463" s="27" t="s">
        <v>96</v>
      </c>
      <c r="F463" s="28">
        <v>2</v>
      </c>
      <c r="G463" s="29">
        <v>121.49</v>
      </c>
      <c r="H463" s="29">
        <v>151.86000000000001</v>
      </c>
      <c r="I463" s="29">
        <f t="shared" ref="I463:I464" si="98">H463*F463</f>
        <v>303.72000000000003</v>
      </c>
      <c r="J463" s="61">
        <f>I463/$I$754</f>
        <v>1.1140740729452964E-4</v>
      </c>
      <c r="K463" s="6"/>
    </row>
    <row r="464" spans="1:11" s="30" customFormat="1" ht="25.15" customHeight="1">
      <c r="A464" s="23" t="s">
        <v>1803</v>
      </c>
      <c r="B464" s="24" t="s">
        <v>1665</v>
      </c>
      <c r="C464" s="25" t="s">
        <v>1180</v>
      </c>
      <c r="D464" s="26" t="s">
        <v>698</v>
      </c>
      <c r="E464" s="27" t="s">
        <v>96</v>
      </c>
      <c r="F464" s="28">
        <v>2</v>
      </c>
      <c r="G464" s="29">
        <v>124.24</v>
      </c>
      <c r="H464" s="29">
        <v>155.30000000000001</v>
      </c>
      <c r="I464" s="29">
        <f t="shared" si="98"/>
        <v>310.60000000000002</v>
      </c>
      <c r="J464" s="61">
        <f>I464/$I$754</f>
        <v>1.1393105724246315E-4</v>
      </c>
      <c r="K464" s="6"/>
    </row>
    <row r="465" spans="1:11" s="22" customFormat="1" ht="30" customHeight="1">
      <c r="A465" s="17" t="s">
        <v>1804</v>
      </c>
      <c r="B465" s="18"/>
      <c r="C465" s="18"/>
      <c r="D465" s="19" t="s">
        <v>676</v>
      </c>
      <c r="E465" s="19"/>
      <c r="F465" s="18"/>
      <c r="G465" s="18"/>
      <c r="H465" s="18"/>
      <c r="I465" s="18"/>
      <c r="J465" s="63"/>
      <c r="K465" s="21"/>
    </row>
    <row r="466" spans="1:11" s="30" customFormat="1" ht="25.15" customHeight="1">
      <c r="A466" s="23" t="s">
        <v>1805</v>
      </c>
      <c r="B466" s="24" t="s">
        <v>1583</v>
      </c>
      <c r="C466" s="25" t="s">
        <v>1180</v>
      </c>
      <c r="D466" s="26" t="s">
        <v>699</v>
      </c>
      <c r="E466" s="27" t="s">
        <v>96</v>
      </c>
      <c r="F466" s="28">
        <v>2</v>
      </c>
      <c r="G466" s="29">
        <v>31.24</v>
      </c>
      <c r="H466" s="29">
        <v>39.049999999999997</v>
      </c>
      <c r="I466" s="29">
        <f t="shared" ref="I466:I472" si="99">H466*F466</f>
        <v>78.099999999999994</v>
      </c>
      <c r="J466" s="61">
        <f t="shared" ref="J466:J472" si="100">I466/$I$754</f>
        <v>2.8647828624070735E-5</v>
      </c>
      <c r="K466" s="6"/>
    </row>
    <row r="467" spans="1:11" s="30" customFormat="1" ht="25.15" customHeight="1">
      <c r="A467" s="23" t="s">
        <v>1806</v>
      </c>
      <c r="B467" s="24" t="s">
        <v>1584</v>
      </c>
      <c r="C467" s="25" t="s">
        <v>1180</v>
      </c>
      <c r="D467" s="26" t="s">
        <v>700</v>
      </c>
      <c r="E467" s="27" t="s">
        <v>96</v>
      </c>
      <c r="F467" s="28">
        <v>5</v>
      </c>
      <c r="G467" s="29">
        <v>72.3</v>
      </c>
      <c r="H467" s="29">
        <v>90.37</v>
      </c>
      <c r="I467" s="29">
        <f t="shared" si="99"/>
        <v>451.85</v>
      </c>
      <c r="J467" s="61">
        <f t="shared" si="100"/>
        <v>1.6574291118804562E-4</v>
      </c>
      <c r="K467" s="6"/>
    </row>
    <row r="468" spans="1:11" s="30" customFormat="1" ht="40.15" customHeight="1">
      <c r="A468" s="23" t="s">
        <v>1807</v>
      </c>
      <c r="B468" s="24" t="s">
        <v>1585</v>
      </c>
      <c r="C468" s="25" t="s">
        <v>1180</v>
      </c>
      <c r="D468" s="26" t="s">
        <v>701</v>
      </c>
      <c r="E468" s="27" t="s">
        <v>96</v>
      </c>
      <c r="F468" s="28">
        <v>1</v>
      </c>
      <c r="G468" s="29">
        <v>17.579999999999998</v>
      </c>
      <c r="H468" s="29">
        <v>21.97</v>
      </c>
      <c r="I468" s="29">
        <f t="shared" si="99"/>
        <v>21.97</v>
      </c>
      <c r="J468" s="61">
        <f t="shared" si="100"/>
        <v>8.0588065924562628E-6</v>
      </c>
      <c r="K468" s="6"/>
    </row>
    <row r="469" spans="1:11" s="30" customFormat="1" ht="40.15" customHeight="1">
      <c r="A469" s="23" t="s">
        <v>1808</v>
      </c>
      <c r="B469" s="24" t="s">
        <v>1586</v>
      </c>
      <c r="C469" s="25" t="s">
        <v>1180</v>
      </c>
      <c r="D469" s="26" t="s">
        <v>702</v>
      </c>
      <c r="E469" s="27" t="s">
        <v>96</v>
      </c>
      <c r="F469" s="28">
        <v>1</v>
      </c>
      <c r="G469" s="29">
        <v>46.69</v>
      </c>
      <c r="H469" s="29">
        <v>58.36</v>
      </c>
      <c r="I469" s="29">
        <f t="shared" si="99"/>
        <v>58.36</v>
      </c>
      <c r="J469" s="61">
        <f t="shared" si="100"/>
        <v>2.1407007407180131E-5</v>
      </c>
      <c r="K469" s="6"/>
    </row>
    <row r="470" spans="1:11" s="30" customFormat="1" ht="40.15" customHeight="1">
      <c r="A470" s="23" t="s">
        <v>1809</v>
      </c>
      <c r="B470" s="24" t="s">
        <v>1666</v>
      </c>
      <c r="C470" s="25" t="s">
        <v>1180</v>
      </c>
      <c r="D470" s="26" t="s">
        <v>703</v>
      </c>
      <c r="E470" s="27" t="s">
        <v>96</v>
      </c>
      <c r="F470" s="28">
        <v>3</v>
      </c>
      <c r="G470" s="29">
        <v>208.82</v>
      </c>
      <c r="H470" s="29">
        <v>261.02</v>
      </c>
      <c r="I470" s="29">
        <f t="shared" si="99"/>
        <v>783.06</v>
      </c>
      <c r="J470" s="61">
        <f t="shared" si="100"/>
        <v>2.8723391398674557E-4</v>
      </c>
      <c r="K470" s="6"/>
    </row>
    <row r="471" spans="1:11" s="30" customFormat="1" ht="40.15" customHeight="1">
      <c r="A471" s="23" t="s">
        <v>1810</v>
      </c>
      <c r="B471" s="24" t="s">
        <v>1667</v>
      </c>
      <c r="C471" s="25" t="s">
        <v>1180</v>
      </c>
      <c r="D471" s="26" t="s">
        <v>704</v>
      </c>
      <c r="E471" s="27" t="s">
        <v>96</v>
      </c>
      <c r="F471" s="28">
        <v>2</v>
      </c>
      <c r="G471" s="29">
        <v>173.49</v>
      </c>
      <c r="H471" s="29">
        <v>216.86</v>
      </c>
      <c r="I471" s="29">
        <f t="shared" si="99"/>
        <v>433.72</v>
      </c>
      <c r="J471" s="61">
        <f t="shared" si="100"/>
        <v>1.5909265340373829E-4</v>
      </c>
      <c r="K471" s="6"/>
    </row>
    <row r="472" spans="1:11" s="30" customFormat="1" ht="40.15" customHeight="1">
      <c r="A472" s="23" t="s">
        <v>1811</v>
      </c>
      <c r="B472" s="24" t="s">
        <v>1668</v>
      </c>
      <c r="C472" s="25" t="s">
        <v>1180</v>
      </c>
      <c r="D472" s="26" t="s">
        <v>705</v>
      </c>
      <c r="E472" s="27" t="s">
        <v>96</v>
      </c>
      <c r="F472" s="28">
        <v>1</v>
      </c>
      <c r="G472" s="29">
        <v>522.04</v>
      </c>
      <c r="H472" s="29">
        <v>652.54999999999995</v>
      </c>
      <c r="I472" s="29">
        <f t="shared" si="99"/>
        <v>652.54999999999995</v>
      </c>
      <c r="J472" s="61">
        <f t="shared" si="100"/>
        <v>2.3936159498895464E-4</v>
      </c>
      <c r="K472" s="6"/>
    </row>
    <row r="473" spans="1:11" s="22" customFormat="1" ht="30" customHeight="1">
      <c r="A473" s="17" t="s">
        <v>1812</v>
      </c>
      <c r="B473" s="18"/>
      <c r="C473" s="18"/>
      <c r="D473" s="19" t="s">
        <v>706</v>
      </c>
      <c r="E473" s="19"/>
      <c r="F473" s="18"/>
      <c r="G473" s="18"/>
      <c r="H473" s="18"/>
      <c r="I473" s="18"/>
      <c r="J473" s="63"/>
      <c r="K473" s="21"/>
    </row>
    <row r="474" spans="1:11" s="30" customFormat="1" ht="25.15" customHeight="1">
      <c r="A474" s="23" t="s">
        <v>1813</v>
      </c>
      <c r="B474" s="24" t="s">
        <v>1669</v>
      </c>
      <c r="C474" s="25" t="s">
        <v>1180</v>
      </c>
      <c r="D474" s="26" t="s">
        <v>707</v>
      </c>
      <c r="E474" s="27" t="s">
        <v>96</v>
      </c>
      <c r="F474" s="28">
        <v>11</v>
      </c>
      <c r="G474" s="29">
        <v>110.39</v>
      </c>
      <c r="H474" s="29">
        <v>137.97999999999999</v>
      </c>
      <c r="I474" s="29">
        <f t="shared" ref="I474:I475" si="101">H474*F474</f>
        <v>1517.78</v>
      </c>
      <c r="J474" s="61">
        <f>I474/$I$754</f>
        <v>5.5673625261257469E-4</v>
      </c>
      <c r="K474" s="6"/>
    </row>
    <row r="475" spans="1:11" s="30" customFormat="1" ht="25.15" customHeight="1">
      <c r="A475" s="23" t="s">
        <v>1814</v>
      </c>
      <c r="B475" s="24" t="s">
        <v>1670</v>
      </c>
      <c r="C475" s="25" t="s">
        <v>1180</v>
      </c>
      <c r="D475" s="26" t="s">
        <v>708</v>
      </c>
      <c r="E475" s="27" t="s">
        <v>96</v>
      </c>
      <c r="F475" s="28">
        <v>1</v>
      </c>
      <c r="G475" s="29">
        <v>47.89</v>
      </c>
      <c r="H475" s="29">
        <v>59.86</v>
      </c>
      <c r="I475" s="29">
        <f t="shared" si="101"/>
        <v>59.86</v>
      </c>
      <c r="J475" s="61">
        <f>I475/$I$754</f>
        <v>2.1957221785363309E-5</v>
      </c>
      <c r="K475" s="6"/>
    </row>
    <row r="476" spans="1:11" s="22" customFormat="1" ht="30" customHeight="1">
      <c r="A476" s="17" t="s">
        <v>1815</v>
      </c>
      <c r="B476" s="18"/>
      <c r="C476" s="18"/>
      <c r="D476" s="19" t="s">
        <v>709</v>
      </c>
      <c r="E476" s="19"/>
      <c r="F476" s="18"/>
      <c r="G476" s="18"/>
      <c r="H476" s="18"/>
      <c r="I476" s="18"/>
      <c r="J476" s="63"/>
      <c r="K476" s="21"/>
    </row>
    <row r="477" spans="1:11" s="22" customFormat="1" ht="30" customHeight="1">
      <c r="A477" s="17" t="s">
        <v>1816</v>
      </c>
      <c r="B477" s="18"/>
      <c r="C477" s="18"/>
      <c r="D477" s="19" t="s">
        <v>710</v>
      </c>
      <c r="E477" s="19"/>
      <c r="F477" s="18"/>
      <c r="G477" s="18"/>
      <c r="H477" s="18"/>
      <c r="I477" s="18"/>
      <c r="J477" s="63"/>
      <c r="K477" s="21"/>
    </row>
    <row r="478" spans="1:11" s="30" customFormat="1" ht="25.15" customHeight="1">
      <c r="A478" s="23" t="s">
        <v>1817</v>
      </c>
      <c r="B478" s="24" t="s">
        <v>1671</v>
      </c>
      <c r="C478" s="25" t="s">
        <v>1189</v>
      </c>
      <c r="D478" s="26" t="s">
        <v>711</v>
      </c>
      <c r="E478" s="27" t="s">
        <v>96</v>
      </c>
      <c r="F478" s="28">
        <v>11</v>
      </c>
      <c r="G478" s="29">
        <v>57.18</v>
      </c>
      <c r="H478" s="29">
        <v>71.47</v>
      </c>
      <c r="I478" s="29">
        <f t="shared" ref="I478:I479" si="102">H478*F478</f>
        <v>786.17</v>
      </c>
      <c r="J478" s="61">
        <f>I478/$I$754</f>
        <v>2.8837469179751206E-4</v>
      </c>
      <c r="K478" s="6"/>
    </row>
    <row r="479" spans="1:11" s="30" customFormat="1" ht="25.15" customHeight="1">
      <c r="A479" s="23" t="s">
        <v>1818</v>
      </c>
      <c r="B479" s="24" t="s">
        <v>1672</v>
      </c>
      <c r="C479" s="25" t="s">
        <v>1189</v>
      </c>
      <c r="D479" s="26" t="s">
        <v>712</v>
      </c>
      <c r="E479" s="27" t="s">
        <v>96</v>
      </c>
      <c r="F479" s="28">
        <v>1</v>
      </c>
      <c r="G479" s="29">
        <v>35.9</v>
      </c>
      <c r="H479" s="29">
        <v>44.87</v>
      </c>
      <c r="I479" s="29">
        <f t="shared" si="102"/>
        <v>44.87</v>
      </c>
      <c r="J479" s="61">
        <f>I479/$I$754</f>
        <v>1.6458746099386094E-5</v>
      </c>
      <c r="K479" s="6"/>
    </row>
    <row r="480" spans="1:11" s="22" customFormat="1" ht="30" customHeight="1">
      <c r="A480" s="17" t="s">
        <v>1819</v>
      </c>
      <c r="B480" s="18"/>
      <c r="C480" s="18"/>
      <c r="D480" s="19" t="s">
        <v>713</v>
      </c>
      <c r="E480" s="19"/>
      <c r="F480" s="18"/>
      <c r="G480" s="18"/>
      <c r="H480" s="18"/>
      <c r="I480" s="18"/>
      <c r="J480" s="63"/>
      <c r="K480" s="21"/>
    </row>
    <row r="481" spans="1:11" s="30" customFormat="1" ht="25.15" customHeight="1">
      <c r="A481" s="23" t="s">
        <v>1820</v>
      </c>
      <c r="B481" s="24" t="s">
        <v>1587</v>
      </c>
      <c r="C481" s="25" t="s">
        <v>1180</v>
      </c>
      <c r="D481" s="26" t="s">
        <v>714</v>
      </c>
      <c r="E481" s="27" t="s">
        <v>96</v>
      </c>
      <c r="F481" s="28">
        <v>9</v>
      </c>
      <c r="G481" s="29">
        <v>537.16999999999996</v>
      </c>
      <c r="H481" s="29">
        <v>671.46</v>
      </c>
      <c r="I481" s="29">
        <f t="shared" ref="I481:I485" si="103">H481*F481</f>
        <v>6043.14</v>
      </c>
      <c r="J481" s="61">
        <f>I481/$I$754</f>
        <v>2.2166816782492552E-3</v>
      </c>
      <c r="K481" s="6"/>
    </row>
    <row r="482" spans="1:11" s="30" customFormat="1" ht="25.15" customHeight="1">
      <c r="A482" s="23" t="s">
        <v>1821</v>
      </c>
      <c r="B482" s="24" t="s">
        <v>1588</v>
      </c>
      <c r="C482" s="25" t="s">
        <v>1189</v>
      </c>
      <c r="D482" s="26" t="s">
        <v>715</v>
      </c>
      <c r="E482" s="27" t="s">
        <v>96</v>
      </c>
      <c r="F482" s="28">
        <v>9</v>
      </c>
      <c r="G482" s="29">
        <v>458.02</v>
      </c>
      <c r="H482" s="29">
        <v>572.52</v>
      </c>
      <c r="I482" s="29">
        <f t="shared" si="103"/>
        <v>5152.68</v>
      </c>
      <c r="J482" s="61">
        <f>I482/$I$754</f>
        <v>1.8900524147845944E-3</v>
      </c>
      <c r="K482" s="6"/>
    </row>
    <row r="483" spans="1:11" s="30" customFormat="1" ht="25.15" customHeight="1">
      <c r="A483" s="23" t="s">
        <v>1822</v>
      </c>
      <c r="B483" s="24" t="s">
        <v>1589</v>
      </c>
      <c r="C483" s="25" t="s">
        <v>1180</v>
      </c>
      <c r="D483" s="26" t="s">
        <v>716</v>
      </c>
      <c r="E483" s="27" t="s">
        <v>96</v>
      </c>
      <c r="F483" s="28">
        <v>5</v>
      </c>
      <c r="G483" s="29">
        <v>245.45</v>
      </c>
      <c r="H483" s="29">
        <v>306.81</v>
      </c>
      <c r="I483" s="29">
        <f t="shared" si="103"/>
        <v>1534.05</v>
      </c>
      <c r="J483" s="61">
        <f>I483/$I$754</f>
        <v>5.6270424456793483E-4</v>
      </c>
      <c r="K483" s="6"/>
    </row>
    <row r="484" spans="1:11" s="30" customFormat="1" ht="25.15" customHeight="1">
      <c r="A484" s="23" t="s">
        <v>1823</v>
      </c>
      <c r="B484" s="24" t="s">
        <v>1590</v>
      </c>
      <c r="C484" s="25" t="s">
        <v>1283</v>
      </c>
      <c r="D484" s="26" t="s">
        <v>717</v>
      </c>
      <c r="E484" s="27" t="s">
        <v>96</v>
      </c>
      <c r="F484" s="28">
        <v>5</v>
      </c>
      <c r="G484" s="29">
        <v>293.94</v>
      </c>
      <c r="H484" s="29">
        <v>367.42</v>
      </c>
      <c r="I484" s="29">
        <f t="shared" si="103"/>
        <v>1837.1000000000001</v>
      </c>
      <c r="J484" s="61">
        <f>I484/$I$754</f>
        <v>6.7386588944020947E-4</v>
      </c>
      <c r="K484" s="6"/>
    </row>
    <row r="485" spans="1:11" s="30" customFormat="1" ht="25.15" customHeight="1">
      <c r="A485" s="23" t="s">
        <v>1824</v>
      </c>
      <c r="B485" s="24" t="s">
        <v>1591</v>
      </c>
      <c r="C485" s="43" t="s">
        <v>1180</v>
      </c>
      <c r="D485" s="26" t="s">
        <v>718</v>
      </c>
      <c r="E485" s="27" t="s">
        <v>96</v>
      </c>
      <c r="F485" s="28">
        <v>2</v>
      </c>
      <c r="G485" s="29">
        <v>217.83</v>
      </c>
      <c r="H485" s="29">
        <v>272.27999999999997</v>
      </c>
      <c r="I485" s="29">
        <f t="shared" si="103"/>
        <v>544.55999999999995</v>
      </c>
      <c r="J485" s="61">
        <f>I485/$I$754</f>
        <v>1.9974982785562047E-4</v>
      </c>
      <c r="K485" s="6"/>
    </row>
    <row r="486" spans="1:11" s="22" customFormat="1" ht="30" customHeight="1">
      <c r="A486" s="17" t="s">
        <v>1825</v>
      </c>
      <c r="B486" s="18"/>
      <c r="C486" s="18"/>
      <c r="D486" s="19" t="s">
        <v>719</v>
      </c>
      <c r="E486" s="19"/>
      <c r="F486" s="18"/>
      <c r="G486" s="18"/>
      <c r="H486" s="18"/>
      <c r="I486" s="18"/>
      <c r="J486" s="63"/>
      <c r="K486" s="21"/>
    </row>
    <row r="487" spans="1:11" s="30" customFormat="1" ht="25.15" customHeight="1">
      <c r="A487" s="23" t="s">
        <v>1826</v>
      </c>
      <c r="B487" s="24" t="s">
        <v>1592</v>
      </c>
      <c r="C487" s="25" t="s">
        <v>1189</v>
      </c>
      <c r="D487" s="26" t="s">
        <v>720</v>
      </c>
      <c r="E487" s="27" t="s">
        <v>96</v>
      </c>
      <c r="F487" s="28">
        <v>1</v>
      </c>
      <c r="G487" s="29">
        <v>4142.63</v>
      </c>
      <c r="H487" s="29">
        <v>5178.28</v>
      </c>
      <c r="I487" s="29">
        <f t="shared" ref="I487:I488" si="104">H487*F487</f>
        <v>5178.28</v>
      </c>
      <c r="J487" s="61">
        <f>I487/$I$754</f>
        <v>1.8994427401722537E-3</v>
      </c>
      <c r="K487" s="6"/>
    </row>
    <row r="488" spans="1:11" s="30" customFormat="1" ht="25.15" customHeight="1">
      <c r="A488" s="23" t="s">
        <v>1827</v>
      </c>
      <c r="B488" s="24" t="s">
        <v>1593</v>
      </c>
      <c r="C488" s="25" t="s">
        <v>1189</v>
      </c>
      <c r="D488" s="26" t="s">
        <v>721</v>
      </c>
      <c r="E488" s="27" t="s">
        <v>96</v>
      </c>
      <c r="F488" s="28">
        <v>1</v>
      </c>
      <c r="G488" s="29">
        <v>60.7</v>
      </c>
      <c r="H488" s="29">
        <v>75.87</v>
      </c>
      <c r="I488" s="29">
        <f t="shared" si="104"/>
        <v>75.87</v>
      </c>
      <c r="J488" s="61">
        <f>I488/$I$754</f>
        <v>2.7829843248505084E-5</v>
      </c>
      <c r="K488" s="6"/>
    </row>
    <row r="489" spans="1:11" s="22" customFormat="1" ht="30" customHeight="1">
      <c r="A489" s="17" t="s">
        <v>1828</v>
      </c>
      <c r="B489" s="18"/>
      <c r="C489" s="18"/>
      <c r="D489" s="19" t="s">
        <v>722</v>
      </c>
      <c r="E489" s="19"/>
      <c r="F489" s="18"/>
      <c r="G489" s="18"/>
      <c r="H489" s="18"/>
      <c r="I489" s="18"/>
      <c r="J489" s="63"/>
      <c r="K489" s="21"/>
    </row>
    <row r="490" spans="1:11" s="30" customFormat="1" ht="25.15" customHeight="1">
      <c r="A490" s="23" t="s">
        <v>1829</v>
      </c>
      <c r="B490" s="24" t="s">
        <v>1594</v>
      </c>
      <c r="C490" s="25" t="s">
        <v>1207</v>
      </c>
      <c r="D490" s="26" t="s">
        <v>723</v>
      </c>
      <c r="E490" s="27" t="s">
        <v>96</v>
      </c>
      <c r="F490" s="28">
        <v>5</v>
      </c>
      <c r="G490" s="29">
        <v>65.25</v>
      </c>
      <c r="H490" s="29">
        <v>81.56</v>
      </c>
      <c r="I490" s="29">
        <f t="shared" ref="I490" si="105">H490*F490</f>
        <v>407.8</v>
      </c>
      <c r="J490" s="61">
        <f>I490/$I$754</f>
        <v>1.4958494894873301E-4</v>
      </c>
      <c r="K490" s="6"/>
    </row>
    <row r="491" spans="1:11" s="22" customFormat="1" ht="30" customHeight="1">
      <c r="A491" s="17" t="s">
        <v>1830</v>
      </c>
      <c r="B491" s="18"/>
      <c r="C491" s="18"/>
      <c r="D491" s="19" t="s">
        <v>724</v>
      </c>
      <c r="E491" s="19"/>
      <c r="F491" s="18"/>
      <c r="G491" s="18"/>
      <c r="H491" s="18"/>
      <c r="I491" s="18"/>
      <c r="J491" s="63"/>
      <c r="K491" s="21"/>
    </row>
    <row r="492" spans="1:11" s="30" customFormat="1" ht="25.15" customHeight="1">
      <c r="A492" s="23" t="s">
        <v>1831</v>
      </c>
      <c r="B492" s="24" t="s">
        <v>1595</v>
      </c>
      <c r="C492" s="25" t="s">
        <v>1180</v>
      </c>
      <c r="D492" s="26" t="s">
        <v>725</v>
      </c>
      <c r="E492" s="27" t="s">
        <v>30</v>
      </c>
      <c r="F492" s="28">
        <v>8</v>
      </c>
      <c r="G492" s="29">
        <v>143.58000000000001</v>
      </c>
      <c r="H492" s="29">
        <v>179.47</v>
      </c>
      <c r="I492" s="29">
        <f t="shared" ref="I492:I493" si="106">H492*F492</f>
        <v>1435.76</v>
      </c>
      <c r="J492" s="61">
        <f>I492/$I$754</f>
        <v>5.2665053041351859E-4</v>
      </c>
      <c r="K492" s="6"/>
    </row>
    <row r="493" spans="1:11" s="30" customFormat="1" ht="25.15" customHeight="1">
      <c r="A493" s="23" t="s">
        <v>1832</v>
      </c>
      <c r="B493" s="24" t="s">
        <v>1595</v>
      </c>
      <c r="C493" s="25" t="s">
        <v>1180</v>
      </c>
      <c r="D493" s="26" t="s">
        <v>726</v>
      </c>
      <c r="E493" s="27" t="s">
        <v>30</v>
      </c>
      <c r="F493" s="28">
        <v>2</v>
      </c>
      <c r="G493" s="29">
        <v>143.58000000000001</v>
      </c>
      <c r="H493" s="29">
        <v>179.47</v>
      </c>
      <c r="I493" s="29">
        <f t="shared" si="106"/>
        <v>358.94</v>
      </c>
      <c r="J493" s="61">
        <f>I493/$I$754</f>
        <v>1.3166263260337965E-4</v>
      </c>
      <c r="K493" s="6"/>
    </row>
    <row r="494" spans="1:11" s="60" customFormat="1" ht="30" customHeight="1">
      <c r="A494" s="53"/>
      <c r="B494" s="54"/>
      <c r="C494" s="54"/>
      <c r="D494" s="55" t="s">
        <v>1621</v>
      </c>
      <c r="E494" s="56"/>
      <c r="F494" s="57"/>
      <c r="G494" s="54"/>
      <c r="H494" s="54"/>
      <c r="I494" s="58">
        <f>SUM(I362:I493)</f>
        <v>102322.19400000003</v>
      </c>
      <c r="J494" s="62">
        <f>SUM(J362:J493)</f>
        <v>3.7532761564032235E-2</v>
      </c>
      <c r="K494" s="59"/>
    </row>
    <row r="495" spans="1:11" s="22" customFormat="1" ht="30" customHeight="1">
      <c r="A495" s="17" t="s">
        <v>18</v>
      </c>
      <c r="B495" s="18"/>
      <c r="C495" s="18"/>
      <c r="D495" s="19" t="s">
        <v>727</v>
      </c>
      <c r="E495" s="19"/>
      <c r="F495" s="18"/>
      <c r="G495" s="18"/>
      <c r="H495" s="18"/>
      <c r="I495" s="18"/>
      <c r="J495" s="63"/>
      <c r="K495" s="21"/>
    </row>
    <row r="496" spans="1:11" s="30" customFormat="1" ht="40.15" customHeight="1">
      <c r="A496" s="23" t="s">
        <v>81</v>
      </c>
      <c r="B496" s="24" t="s">
        <v>1352</v>
      </c>
      <c r="C496" s="25" t="s">
        <v>1189</v>
      </c>
      <c r="D496" s="26" t="s">
        <v>728</v>
      </c>
      <c r="E496" s="27" t="s">
        <v>96</v>
      </c>
      <c r="F496" s="28">
        <v>2</v>
      </c>
      <c r="G496" s="29">
        <v>2100.27</v>
      </c>
      <c r="H496" s="29">
        <v>2625.33</v>
      </c>
      <c r="I496" s="29">
        <f t="shared" ref="I496:I498" si="107">H496*F496</f>
        <v>5250.66</v>
      </c>
      <c r="J496" s="61">
        <f>I496/$I$754</f>
        <v>1.9259924179675192E-3</v>
      </c>
      <c r="K496" s="6"/>
    </row>
    <row r="497" spans="1:11" s="30" customFormat="1" ht="25.15" customHeight="1">
      <c r="A497" s="23" t="s">
        <v>82</v>
      </c>
      <c r="B497" s="24" t="s">
        <v>1353</v>
      </c>
      <c r="C497" s="25" t="s">
        <v>1180</v>
      </c>
      <c r="D497" s="26" t="s">
        <v>729</v>
      </c>
      <c r="E497" s="27" t="s">
        <v>1302</v>
      </c>
      <c r="F497" s="28">
        <v>1</v>
      </c>
      <c r="G497" s="29">
        <v>44.19</v>
      </c>
      <c r="H497" s="29">
        <v>55.23</v>
      </c>
      <c r="I497" s="29">
        <f t="shared" si="107"/>
        <v>55.23</v>
      </c>
      <c r="J497" s="61">
        <f>I497/$I$754</f>
        <v>2.0258893404704567E-5</v>
      </c>
      <c r="K497" s="6"/>
    </row>
    <row r="498" spans="1:11" s="30" customFormat="1" ht="25.15" customHeight="1">
      <c r="A498" s="23" t="s">
        <v>83</v>
      </c>
      <c r="B498" s="24" t="s">
        <v>1353</v>
      </c>
      <c r="C498" s="25" t="s">
        <v>1180</v>
      </c>
      <c r="D498" s="26" t="s">
        <v>730</v>
      </c>
      <c r="E498" s="27" t="s">
        <v>1302</v>
      </c>
      <c r="F498" s="28">
        <v>2</v>
      </c>
      <c r="G498" s="29">
        <v>44.19</v>
      </c>
      <c r="H498" s="29">
        <v>55.23</v>
      </c>
      <c r="I498" s="29">
        <f t="shared" si="107"/>
        <v>110.46</v>
      </c>
      <c r="J498" s="61">
        <f>I498/$I$754</f>
        <v>4.0517786809409135E-5</v>
      </c>
      <c r="K498" s="6"/>
    </row>
    <row r="499" spans="1:11" s="60" customFormat="1" ht="30" customHeight="1">
      <c r="A499" s="53"/>
      <c r="B499" s="54"/>
      <c r="C499" s="54"/>
      <c r="D499" s="55" t="s">
        <v>1621</v>
      </c>
      <c r="E499" s="56"/>
      <c r="F499" s="57"/>
      <c r="G499" s="54"/>
      <c r="H499" s="54"/>
      <c r="I499" s="58">
        <f>SUM(I496:I498)</f>
        <v>5416.3499999999995</v>
      </c>
      <c r="J499" s="62">
        <f>SUM(J496:J498)</f>
        <v>1.9867690981816327E-3</v>
      </c>
      <c r="K499" s="59"/>
    </row>
    <row r="500" spans="1:11" s="22" customFormat="1" ht="30" customHeight="1">
      <c r="A500" s="17" t="s">
        <v>19</v>
      </c>
      <c r="B500" s="18"/>
      <c r="C500" s="18"/>
      <c r="D500" s="19" t="s">
        <v>731</v>
      </c>
      <c r="E500" s="19"/>
      <c r="F500" s="18"/>
      <c r="G500" s="18"/>
      <c r="H500" s="18"/>
      <c r="I500" s="18"/>
      <c r="J500" s="63"/>
      <c r="K500" s="21"/>
    </row>
    <row r="501" spans="1:11" s="22" customFormat="1" ht="30" customHeight="1">
      <c r="A501" s="17" t="s">
        <v>84</v>
      </c>
      <c r="B501" s="18"/>
      <c r="C501" s="18"/>
      <c r="D501" s="19" t="s">
        <v>732</v>
      </c>
      <c r="E501" s="19"/>
      <c r="F501" s="18"/>
      <c r="G501" s="18"/>
      <c r="H501" s="18"/>
      <c r="I501" s="18"/>
      <c r="J501" s="63"/>
      <c r="K501" s="21"/>
    </row>
    <row r="502" spans="1:11" s="22" customFormat="1" ht="30" customHeight="1">
      <c r="A502" s="17" t="s">
        <v>86</v>
      </c>
      <c r="B502" s="18"/>
      <c r="C502" s="18"/>
      <c r="D502" s="19" t="s">
        <v>665</v>
      </c>
      <c r="E502" s="19"/>
      <c r="F502" s="18"/>
      <c r="G502" s="18"/>
      <c r="H502" s="18"/>
      <c r="I502" s="18"/>
      <c r="J502" s="63"/>
      <c r="K502" s="21"/>
    </row>
    <row r="503" spans="1:11" s="30" customFormat="1" ht="25.15" customHeight="1">
      <c r="A503" s="23" t="s">
        <v>733</v>
      </c>
      <c r="B503" s="24" t="s">
        <v>1673</v>
      </c>
      <c r="C503" s="25" t="s">
        <v>1180</v>
      </c>
      <c r="D503" s="26" t="s">
        <v>734</v>
      </c>
      <c r="E503" s="27" t="s">
        <v>30</v>
      </c>
      <c r="F503" s="28">
        <v>204</v>
      </c>
      <c r="G503" s="29">
        <v>52.03</v>
      </c>
      <c r="H503" s="29">
        <v>65.03</v>
      </c>
      <c r="I503" s="29">
        <f t="shared" ref="I503:I507" si="108">H503*F503</f>
        <v>13266.12</v>
      </c>
      <c r="J503" s="61">
        <f>I503/$I$754</f>
        <v>4.8661399778022708E-3</v>
      </c>
      <c r="K503" s="6"/>
    </row>
    <row r="504" spans="1:11" s="30" customFormat="1" ht="25.15" customHeight="1">
      <c r="A504" s="23" t="s">
        <v>735</v>
      </c>
      <c r="B504" s="24" t="s">
        <v>1674</v>
      </c>
      <c r="C504" s="25" t="s">
        <v>1180</v>
      </c>
      <c r="D504" s="26" t="s">
        <v>736</v>
      </c>
      <c r="E504" s="27" t="s">
        <v>30</v>
      </c>
      <c r="F504" s="28">
        <v>108</v>
      </c>
      <c r="G504" s="29">
        <v>24.63</v>
      </c>
      <c r="H504" s="29">
        <v>30.78</v>
      </c>
      <c r="I504" s="29">
        <f t="shared" si="108"/>
        <v>3324.2400000000002</v>
      </c>
      <c r="J504" s="61">
        <f>I504/$I$754</f>
        <v>1.2193630963544292E-3</v>
      </c>
      <c r="K504" s="6"/>
    </row>
    <row r="505" spans="1:11" s="30" customFormat="1" ht="25.15" customHeight="1">
      <c r="A505" s="23" t="s">
        <v>737</v>
      </c>
      <c r="B505" s="24" t="s">
        <v>1675</v>
      </c>
      <c r="C505" s="25" t="s">
        <v>1180</v>
      </c>
      <c r="D505" s="26" t="s">
        <v>738</v>
      </c>
      <c r="E505" s="27" t="s">
        <v>30</v>
      </c>
      <c r="F505" s="28">
        <v>120</v>
      </c>
      <c r="G505" s="29">
        <v>20.399999999999999</v>
      </c>
      <c r="H505" s="29">
        <v>25.5</v>
      </c>
      <c r="I505" s="29">
        <f t="shared" si="108"/>
        <v>3060</v>
      </c>
      <c r="J505" s="61">
        <f>I505/$I$754</f>
        <v>1.1224373314936806E-3</v>
      </c>
      <c r="K505" s="6"/>
    </row>
    <row r="506" spans="1:11" s="30" customFormat="1" ht="25.15" customHeight="1">
      <c r="A506" s="23" t="s">
        <v>739</v>
      </c>
      <c r="B506" s="24" t="s">
        <v>1676</v>
      </c>
      <c r="C506" s="25" t="s">
        <v>1180</v>
      </c>
      <c r="D506" s="26" t="s">
        <v>740</v>
      </c>
      <c r="E506" s="27" t="s">
        <v>30</v>
      </c>
      <c r="F506" s="28">
        <v>210</v>
      </c>
      <c r="G506" s="29">
        <v>11.25</v>
      </c>
      <c r="H506" s="29">
        <v>14.06</v>
      </c>
      <c r="I506" s="29">
        <f t="shared" si="108"/>
        <v>2952.6</v>
      </c>
      <c r="J506" s="61">
        <f>I506/$I$754</f>
        <v>1.0830419820157652E-3</v>
      </c>
      <c r="K506" s="6"/>
    </row>
    <row r="507" spans="1:11" s="30" customFormat="1" ht="25.15" customHeight="1">
      <c r="A507" s="23" t="s">
        <v>741</v>
      </c>
      <c r="B507" s="24" t="s">
        <v>1677</v>
      </c>
      <c r="C507" s="25" t="s">
        <v>1180</v>
      </c>
      <c r="D507" s="26" t="s">
        <v>742</v>
      </c>
      <c r="E507" s="27" t="s">
        <v>30</v>
      </c>
      <c r="F507" s="28">
        <v>102</v>
      </c>
      <c r="G507" s="29">
        <v>7.99</v>
      </c>
      <c r="H507" s="29">
        <v>9.98</v>
      </c>
      <c r="I507" s="29">
        <f t="shared" si="108"/>
        <v>1017.96</v>
      </c>
      <c r="J507" s="61">
        <f>I507/$I$754</f>
        <v>3.7339748561023109E-4</v>
      </c>
      <c r="K507" s="6"/>
    </row>
    <row r="508" spans="1:11" s="22" customFormat="1" ht="30" customHeight="1">
      <c r="A508" s="17" t="s">
        <v>743</v>
      </c>
      <c r="B508" s="18"/>
      <c r="C508" s="18"/>
      <c r="D508" s="19" t="s">
        <v>744</v>
      </c>
      <c r="E508" s="19"/>
      <c r="F508" s="18"/>
      <c r="G508" s="18"/>
      <c r="H508" s="18"/>
      <c r="I508" s="18"/>
      <c r="J508" s="63"/>
      <c r="K508" s="21"/>
    </row>
    <row r="509" spans="1:11" s="30" customFormat="1" ht="25.15" customHeight="1">
      <c r="A509" s="23" t="s">
        <v>745</v>
      </c>
      <c r="B509" s="24" t="s">
        <v>1678</v>
      </c>
      <c r="C509" s="25" t="s">
        <v>1180</v>
      </c>
      <c r="D509" s="26" t="s">
        <v>746</v>
      </c>
      <c r="E509" s="27" t="s">
        <v>96</v>
      </c>
      <c r="F509" s="28">
        <v>2</v>
      </c>
      <c r="G509" s="29">
        <v>11.27</v>
      </c>
      <c r="H509" s="29">
        <v>14.08</v>
      </c>
      <c r="I509" s="29">
        <f t="shared" ref="I509" si="109">H509*F509</f>
        <v>28.16</v>
      </c>
      <c r="J509" s="61">
        <f>I509/$I$754</f>
        <v>1.0329357926425505E-5</v>
      </c>
      <c r="K509" s="6"/>
    </row>
    <row r="510" spans="1:11" s="22" customFormat="1" ht="30" customHeight="1">
      <c r="A510" s="17" t="s">
        <v>747</v>
      </c>
      <c r="B510" s="18"/>
      <c r="C510" s="18"/>
      <c r="D510" s="19" t="s">
        <v>671</v>
      </c>
      <c r="E510" s="19"/>
      <c r="F510" s="18"/>
      <c r="G510" s="18"/>
      <c r="H510" s="18"/>
      <c r="I510" s="18"/>
      <c r="J510" s="63"/>
      <c r="K510" s="21"/>
    </row>
    <row r="511" spans="1:11" s="30" customFormat="1" ht="25.15" customHeight="1">
      <c r="A511" s="23" t="s">
        <v>748</v>
      </c>
      <c r="B511" s="24" t="s">
        <v>1679</v>
      </c>
      <c r="C511" s="25" t="s">
        <v>1180</v>
      </c>
      <c r="D511" s="26" t="s">
        <v>749</v>
      </c>
      <c r="E511" s="27" t="s">
        <v>96</v>
      </c>
      <c r="F511" s="28">
        <v>11</v>
      </c>
      <c r="G511" s="29">
        <v>17.93</v>
      </c>
      <c r="H511" s="29">
        <v>22.41</v>
      </c>
      <c r="I511" s="29">
        <f t="shared" ref="I511:I518" si="110">H511*F511</f>
        <v>246.51</v>
      </c>
      <c r="J511" s="61">
        <f t="shared" ref="J511:J518" si="111">I511/$I$754</f>
        <v>9.0422230910623273E-5</v>
      </c>
      <c r="K511" s="6"/>
    </row>
    <row r="512" spans="1:11" s="30" customFormat="1" ht="25.15" customHeight="1">
      <c r="A512" s="23" t="s">
        <v>750</v>
      </c>
      <c r="B512" s="24" t="s">
        <v>1680</v>
      </c>
      <c r="C512" s="25" t="s">
        <v>1180</v>
      </c>
      <c r="D512" s="26" t="s">
        <v>751</v>
      </c>
      <c r="E512" s="27" t="s">
        <v>96</v>
      </c>
      <c r="F512" s="28">
        <v>18</v>
      </c>
      <c r="G512" s="29">
        <v>15.17</v>
      </c>
      <c r="H512" s="29">
        <v>18.96</v>
      </c>
      <c r="I512" s="29">
        <f t="shared" si="110"/>
        <v>341.28000000000003</v>
      </c>
      <c r="J512" s="61">
        <f t="shared" si="111"/>
        <v>1.251847753242364E-4</v>
      </c>
      <c r="K512" s="6"/>
    </row>
    <row r="513" spans="1:11" s="30" customFormat="1" ht="25.15" customHeight="1">
      <c r="A513" s="23" t="s">
        <v>752</v>
      </c>
      <c r="B513" s="24" t="s">
        <v>1681</v>
      </c>
      <c r="C513" s="25" t="s">
        <v>1180</v>
      </c>
      <c r="D513" s="26" t="s">
        <v>753</v>
      </c>
      <c r="E513" s="27" t="s">
        <v>96</v>
      </c>
      <c r="F513" s="28">
        <v>13</v>
      </c>
      <c r="G513" s="29">
        <v>5.89</v>
      </c>
      <c r="H513" s="29">
        <v>7.36</v>
      </c>
      <c r="I513" s="29">
        <f t="shared" si="110"/>
        <v>95.68</v>
      </c>
      <c r="J513" s="61">
        <f t="shared" si="111"/>
        <v>3.5096341136377573E-5</v>
      </c>
      <c r="K513" s="6"/>
    </row>
    <row r="514" spans="1:11" s="30" customFormat="1" ht="25.15" customHeight="1">
      <c r="A514" s="23" t="s">
        <v>754</v>
      </c>
      <c r="B514" s="24" t="s">
        <v>1682</v>
      </c>
      <c r="C514" s="25" t="s">
        <v>1180</v>
      </c>
      <c r="D514" s="26" t="s">
        <v>755</v>
      </c>
      <c r="E514" s="27" t="s">
        <v>96</v>
      </c>
      <c r="F514" s="28">
        <v>33</v>
      </c>
      <c r="G514" s="29">
        <v>3.52</v>
      </c>
      <c r="H514" s="29">
        <v>4.4000000000000004</v>
      </c>
      <c r="I514" s="29">
        <f t="shared" si="110"/>
        <v>145.20000000000002</v>
      </c>
      <c r="J514" s="61">
        <f t="shared" si="111"/>
        <v>5.3260751808131519E-5</v>
      </c>
      <c r="K514" s="6"/>
    </row>
    <row r="515" spans="1:11" s="30" customFormat="1" ht="25.15" customHeight="1">
      <c r="A515" s="23" t="s">
        <v>756</v>
      </c>
      <c r="B515" s="24" t="s">
        <v>1683</v>
      </c>
      <c r="C515" s="25" t="s">
        <v>1180</v>
      </c>
      <c r="D515" s="26" t="s">
        <v>757</v>
      </c>
      <c r="E515" s="27" t="s">
        <v>96</v>
      </c>
      <c r="F515" s="28">
        <v>23</v>
      </c>
      <c r="G515" s="29">
        <v>17.03</v>
      </c>
      <c r="H515" s="29">
        <v>21.28</v>
      </c>
      <c r="I515" s="29">
        <f t="shared" si="110"/>
        <v>489.44000000000005</v>
      </c>
      <c r="J515" s="61">
        <f t="shared" si="111"/>
        <v>1.7953128350531604E-4</v>
      </c>
      <c r="K515" s="6"/>
    </row>
    <row r="516" spans="1:11" s="30" customFormat="1" ht="25.15" customHeight="1">
      <c r="A516" s="23" t="s">
        <v>758</v>
      </c>
      <c r="B516" s="24" t="s">
        <v>1684</v>
      </c>
      <c r="C516" s="25" t="s">
        <v>1180</v>
      </c>
      <c r="D516" s="26" t="s">
        <v>759</v>
      </c>
      <c r="E516" s="27" t="s">
        <v>96</v>
      </c>
      <c r="F516" s="28">
        <v>7</v>
      </c>
      <c r="G516" s="29">
        <v>14.77</v>
      </c>
      <c r="H516" s="29">
        <v>18.46</v>
      </c>
      <c r="I516" s="29">
        <f t="shared" si="110"/>
        <v>129.22</v>
      </c>
      <c r="J516" s="61">
        <f t="shared" si="111"/>
        <v>4.7399134632553402E-5</v>
      </c>
      <c r="K516" s="6"/>
    </row>
    <row r="517" spans="1:11" s="30" customFormat="1" ht="25.15" customHeight="1">
      <c r="A517" s="23" t="s">
        <v>760</v>
      </c>
      <c r="B517" s="24" t="s">
        <v>1685</v>
      </c>
      <c r="C517" s="25" t="s">
        <v>1180</v>
      </c>
      <c r="D517" s="26" t="s">
        <v>761</v>
      </c>
      <c r="E517" s="27" t="s">
        <v>96</v>
      </c>
      <c r="F517" s="28">
        <v>80</v>
      </c>
      <c r="G517" s="29">
        <v>5.26</v>
      </c>
      <c r="H517" s="29">
        <v>6.57</v>
      </c>
      <c r="I517" s="29">
        <f t="shared" si="110"/>
        <v>525.6</v>
      </c>
      <c r="J517" s="61">
        <f t="shared" si="111"/>
        <v>1.9279511811538515E-4</v>
      </c>
      <c r="K517" s="6"/>
    </row>
    <row r="518" spans="1:11" s="30" customFormat="1" ht="25.15" customHeight="1">
      <c r="A518" s="23" t="s">
        <v>762</v>
      </c>
      <c r="B518" s="24" t="s">
        <v>1686</v>
      </c>
      <c r="C518" s="25" t="s">
        <v>1180</v>
      </c>
      <c r="D518" s="26" t="s">
        <v>763</v>
      </c>
      <c r="E518" s="27" t="s">
        <v>96</v>
      </c>
      <c r="F518" s="28">
        <v>69</v>
      </c>
      <c r="G518" s="29">
        <v>3.45</v>
      </c>
      <c r="H518" s="29">
        <v>4.3099999999999996</v>
      </c>
      <c r="I518" s="29">
        <f t="shared" si="110"/>
        <v>297.39</v>
      </c>
      <c r="J518" s="61">
        <f t="shared" si="111"/>
        <v>1.0908550261859662E-4</v>
      </c>
      <c r="K518" s="6"/>
    </row>
    <row r="519" spans="1:11" s="22" customFormat="1" ht="30" customHeight="1">
      <c r="A519" s="17" t="s">
        <v>764</v>
      </c>
      <c r="B519" s="18"/>
      <c r="C519" s="18"/>
      <c r="D519" s="19" t="s">
        <v>765</v>
      </c>
      <c r="E519" s="19"/>
      <c r="F519" s="18"/>
      <c r="G519" s="18"/>
      <c r="H519" s="18"/>
      <c r="I519" s="18"/>
      <c r="J519" s="63"/>
      <c r="K519" s="21"/>
    </row>
    <row r="520" spans="1:11" s="30" customFormat="1" ht="25.15" customHeight="1">
      <c r="A520" s="23" t="s">
        <v>766</v>
      </c>
      <c r="B520" s="24" t="s">
        <v>1596</v>
      </c>
      <c r="C520" s="25" t="s">
        <v>1180</v>
      </c>
      <c r="D520" s="26" t="s">
        <v>767</v>
      </c>
      <c r="E520" s="27" t="s">
        <v>96</v>
      </c>
      <c r="F520" s="28">
        <v>6</v>
      </c>
      <c r="G520" s="29">
        <v>18.43</v>
      </c>
      <c r="H520" s="29">
        <v>23.03</v>
      </c>
      <c r="I520" s="29">
        <f t="shared" ref="I520:I521" si="112">H520*F520</f>
        <v>138.18</v>
      </c>
      <c r="J520" s="61">
        <f>I520/$I$754</f>
        <v>5.0685748518234245E-5</v>
      </c>
      <c r="K520" s="6"/>
    </row>
    <row r="521" spans="1:11" s="30" customFormat="1" ht="25.15" customHeight="1">
      <c r="A521" s="23" t="s">
        <v>768</v>
      </c>
      <c r="B521" s="24" t="s">
        <v>1597</v>
      </c>
      <c r="C521" s="25" t="s">
        <v>1180</v>
      </c>
      <c r="D521" s="26" t="s">
        <v>769</v>
      </c>
      <c r="E521" s="27" t="s">
        <v>96</v>
      </c>
      <c r="F521" s="28">
        <v>3</v>
      </c>
      <c r="G521" s="29">
        <v>7.52</v>
      </c>
      <c r="H521" s="29">
        <v>9.4</v>
      </c>
      <c r="I521" s="29">
        <f t="shared" si="112"/>
        <v>28.200000000000003</v>
      </c>
      <c r="J521" s="61">
        <f>I521/$I$754</f>
        <v>1.0344030309843724E-5</v>
      </c>
      <c r="K521" s="6"/>
    </row>
    <row r="522" spans="1:11" s="22" customFormat="1" ht="30" customHeight="1">
      <c r="A522" s="17" t="s">
        <v>770</v>
      </c>
      <c r="B522" s="18"/>
      <c r="C522" s="18"/>
      <c r="D522" s="19" t="s">
        <v>676</v>
      </c>
      <c r="E522" s="19"/>
      <c r="F522" s="18"/>
      <c r="G522" s="18"/>
      <c r="H522" s="18"/>
      <c r="I522" s="18"/>
      <c r="J522" s="63"/>
      <c r="K522" s="21"/>
    </row>
    <row r="523" spans="1:11" s="30" customFormat="1" ht="25.15" customHeight="1">
      <c r="A523" s="23" t="s">
        <v>771</v>
      </c>
      <c r="B523" s="24" t="s">
        <v>1687</v>
      </c>
      <c r="C523" s="25" t="s">
        <v>1180</v>
      </c>
      <c r="D523" s="26" t="s">
        <v>772</v>
      </c>
      <c r="E523" s="27" t="s">
        <v>96</v>
      </c>
      <c r="F523" s="28">
        <v>13</v>
      </c>
      <c r="G523" s="29">
        <v>34.35</v>
      </c>
      <c r="H523" s="29">
        <v>42.93</v>
      </c>
      <c r="I523" s="29">
        <f t="shared" ref="I523:I527" si="113">H523*F523</f>
        <v>558.09</v>
      </c>
      <c r="J523" s="61">
        <f>I523/$I$754</f>
        <v>2.0471276154683277E-4</v>
      </c>
      <c r="K523" s="6"/>
    </row>
    <row r="524" spans="1:11" s="30" customFormat="1" ht="25.15" customHeight="1">
      <c r="A524" s="23" t="s">
        <v>773</v>
      </c>
      <c r="B524" s="24" t="s">
        <v>1688</v>
      </c>
      <c r="C524" s="25" t="s">
        <v>1180</v>
      </c>
      <c r="D524" s="26" t="s">
        <v>774</v>
      </c>
      <c r="E524" s="27" t="s">
        <v>96</v>
      </c>
      <c r="F524" s="28">
        <v>7</v>
      </c>
      <c r="G524" s="29">
        <v>11.91</v>
      </c>
      <c r="H524" s="29">
        <v>14.88</v>
      </c>
      <c r="I524" s="29">
        <f t="shared" si="113"/>
        <v>104.16000000000001</v>
      </c>
      <c r="J524" s="61">
        <f>I524/$I$754</f>
        <v>3.82068864210398E-5</v>
      </c>
      <c r="K524" s="6"/>
    </row>
    <row r="525" spans="1:11" s="30" customFormat="1" ht="25.15" customHeight="1">
      <c r="A525" s="23" t="s">
        <v>775</v>
      </c>
      <c r="B525" s="24" t="s">
        <v>1689</v>
      </c>
      <c r="C525" s="25" t="s">
        <v>1180</v>
      </c>
      <c r="D525" s="26" t="s">
        <v>776</v>
      </c>
      <c r="E525" s="27" t="s">
        <v>96</v>
      </c>
      <c r="F525" s="28">
        <v>8</v>
      </c>
      <c r="G525" s="29">
        <v>10.37</v>
      </c>
      <c r="H525" s="29">
        <v>12.96</v>
      </c>
      <c r="I525" s="29">
        <f t="shared" si="113"/>
        <v>103.68</v>
      </c>
      <c r="J525" s="61">
        <f>I525/$I$754</f>
        <v>3.8030817820021183E-5</v>
      </c>
      <c r="K525" s="6"/>
    </row>
    <row r="526" spans="1:11" s="30" customFormat="1" ht="25.15" customHeight="1">
      <c r="A526" s="23" t="s">
        <v>777</v>
      </c>
      <c r="B526" s="24" t="s">
        <v>1690</v>
      </c>
      <c r="C526" s="25" t="s">
        <v>1180</v>
      </c>
      <c r="D526" s="26" t="s">
        <v>778</v>
      </c>
      <c r="E526" s="27" t="s">
        <v>96</v>
      </c>
      <c r="F526" s="28">
        <v>14</v>
      </c>
      <c r="G526" s="29">
        <v>8.89</v>
      </c>
      <c r="H526" s="29">
        <v>11.11</v>
      </c>
      <c r="I526" s="29">
        <f t="shared" si="113"/>
        <v>155.54</v>
      </c>
      <c r="J526" s="61">
        <f>I526/$I$754</f>
        <v>5.7053562921740875E-5</v>
      </c>
      <c r="K526" s="6"/>
    </row>
    <row r="527" spans="1:11" s="30" customFormat="1" ht="25.15" customHeight="1">
      <c r="A527" s="23" t="s">
        <v>779</v>
      </c>
      <c r="B527" s="24" t="s">
        <v>1691</v>
      </c>
      <c r="C527" s="25" t="s">
        <v>1180</v>
      </c>
      <c r="D527" s="26" t="s">
        <v>780</v>
      </c>
      <c r="E527" s="27" t="s">
        <v>96</v>
      </c>
      <c r="F527" s="28">
        <v>7</v>
      </c>
      <c r="G527" s="29">
        <v>4.32</v>
      </c>
      <c r="H527" s="29">
        <v>5.4</v>
      </c>
      <c r="I527" s="29">
        <f t="shared" si="113"/>
        <v>37.800000000000004</v>
      </c>
      <c r="J527" s="61">
        <f>I527/$I$754</f>
        <v>1.3865402330216057E-5</v>
      </c>
      <c r="K527" s="6"/>
    </row>
    <row r="528" spans="1:11" s="22" customFormat="1" ht="30" customHeight="1">
      <c r="A528" s="17" t="s">
        <v>781</v>
      </c>
      <c r="B528" s="18"/>
      <c r="C528" s="18"/>
      <c r="D528" s="19" t="s">
        <v>782</v>
      </c>
      <c r="E528" s="19"/>
      <c r="F528" s="18"/>
      <c r="G528" s="18"/>
      <c r="H528" s="18"/>
      <c r="I528" s="18"/>
      <c r="J528" s="63"/>
      <c r="K528" s="21"/>
    </row>
    <row r="529" spans="1:11" s="30" customFormat="1" ht="25.15" customHeight="1">
      <c r="A529" s="23" t="s">
        <v>783</v>
      </c>
      <c r="B529" s="24" t="s">
        <v>1692</v>
      </c>
      <c r="C529" s="25" t="s">
        <v>1180</v>
      </c>
      <c r="D529" s="26" t="s">
        <v>784</v>
      </c>
      <c r="E529" s="27" t="s">
        <v>96</v>
      </c>
      <c r="F529" s="28">
        <v>9</v>
      </c>
      <c r="G529" s="29">
        <v>8.18</v>
      </c>
      <c r="H529" s="29">
        <v>10.220000000000001</v>
      </c>
      <c r="I529" s="29">
        <f t="shared" ref="I529:I530" si="114">H529*F529</f>
        <v>91.98</v>
      </c>
      <c r="J529" s="61">
        <f>I529/$I$754</f>
        <v>3.3739145670192404E-5</v>
      </c>
      <c r="K529" s="6"/>
    </row>
    <row r="530" spans="1:11" s="30" customFormat="1" ht="25.15" customHeight="1">
      <c r="A530" s="23" t="s">
        <v>785</v>
      </c>
      <c r="B530" s="24" t="s">
        <v>1693</v>
      </c>
      <c r="C530" s="25" t="s">
        <v>1180</v>
      </c>
      <c r="D530" s="26" t="s">
        <v>786</v>
      </c>
      <c r="E530" s="27" t="s">
        <v>96</v>
      </c>
      <c r="F530" s="28">
        <v>2</v>
      </c>
      <c r="G530" s="29">
        <v>4.6500000000000004</v>
      </c>
      <c r="H530" s="29">
        <v>5.81</v>
      </c>
      <c r="I530" s="29">
        <f t="shared" si="114"/>
        <v>11.62</v>
      </c>
      <c r="J530" s="61">
        <f>I530/$I$754</f>
        <v>4.2623273829923426E-6</v>
      </c>
      <c r="K530" s="6"/>
    </row>
    <row r="531" spans="1:11" s="22" customFormat="1" ht="30" customHeight="1">
      <c r="A531" s="17" t="s">
        <v>787</v>
      </c>
      <c r="B531" s="18"/>
      <c r="C531" s="18"/>
      <c r="D531" s="19" t="s">
        <v>788</v>
      </c>
      <c r="E531" s="19"/>
      <c r="F531" s="18"/>
      <c r="G531" s="18"/>
      <c r="H531" s="18"/>
      <c r="I531" s="18"/>
      <c r="J531" s="63"/>
      <c r="K531" s="21"/>
    </row>
    <row r="532" spans="1:11" s="30" customFormat="1" ht="25.15" customHeight="1">
      <c r="A532" s="23" t="s">
        <v>789</v>
      </c>
      <c r="B532" s="24" t="s">
        <v>1598</v>
      </c>
      <c r="C532" s="25" t="s">
        <v>1189</v>
      </c>
      <c r="D532" s="26" t="s">
        <v>790</v>
      </c>
      <c r="E532" s="27" t="s">
        <v>96</v>
      </c>
      <c r="F532" s="28">
        <v>23</v>
      </c>
      <c r="G532" s="29">
        <v>24.62</v>
      </c>
      <c r="H532" s="29">
        <v>30.77</v>
      </c>
      <c r="I532" s="29">
        <f t="shared" ref="I532" si="115">H532*F532</f>
        <v>707.71</v>
      </c>
      <c r="J532" s="61">
        <f>I532/$I$754</f>
        <v>2.5959481172267739E-4</v>
      </c>
      <c r="K532" s="6"/>
    </row>
    <row r="533" spans="1:11" s="22" customFormat="1" ht="30" customHeight="1">
      <c r="A533" s="17" t="s">
        <v>791</v>
      </c>
      <c r="B533" s="18"/>
      <c r="C533" s="18"/>
      <c r="D533" s="19" t="s">
        <v>792</v>
      </c>
      <c r="E533" s="19"/>
      <c r="F533" s="18"/>
      <c r="G533" s="18"/>
      <c r="H533" s="18"/>
      <c r="I533" s="18"/>
      <c r="J533" s="63"/>
      <c r="K533" s="21"/>
    </row>
    <row r="534" spans="1:11" s="30" customFormat="1" ht="25.15" customHeight="1">
      <c r="A534" s="23" t="s">
        <v>793</v>
      </c>
      <c r="B534" s="24" t="s">
        <v>1599</v>
      </c>
      <c r="C534" s="25" t="s">
        <v>1189</v>
      </c>
      <c r="D534" s="26" t="s">
        <v>792</v>
      </c>
      <c r="E534" s="27" t="s">
        <v>96</v>
      </c>
      <c r="F534" s="28">
        <v>23</v>
      </c>
      <c r="G534" s="29">
        <v>23.09</v>
      </c>
      <c r="H534" s="29">
        <v>28.86</v>
      </c>
      <c r="I534" s="29">
        <f t="shared" ref="I534" si="116">H534*F534</f>
        <v>663.78</v>
      </c>
      <c r="J534" s="61">
        <f>I534/$I$754</f>
        <v>2.4348086663361938E-4</v>
      </c>
      <c r="K534" s="6"/>
    </row>
    <row r="535" spans="1:11" s="22" customFormat="1" ht="30" customHeight="1">
      <c r="A535" s="17" t="s">
        <v>794</v>
      </c>
      <c r="B535" s="18"/>
      <c r="C535" s="18"/>
      <c r="D535" s="19" t="s">
        <v>795</v>
      </c>
      <c r="E535" s="19"/>
      <c r="F535" s="18"/>
      <c r="G535" s="18"/>
      <c r="H535" s="18"/>
      <c r="I535" s="18"/>
      <c r="J535" s="63"/>
      <c r="K535" s="21"/>
    </row>
    <row r="536" spans="1:11" s="30" customFormat="1" ht="25.15" customHeight="1">
      <c r="A536" s="23" t="s">
        <v>796</v>
      </c>
      <c r="B536" s="24" t="s">
        <v>1600</v>
      </c>
      <c r="C536" s="25" t="s">
        <v>1189</v>
      </c>
      <c r="D536" s="26" t="s">
        <v>797</v>
      </c>
      <c r="E536" s="27" t="s">
        <v>96</v>
      </c>
      <c r="F536" s="28">
        <v>17</v>
      </c>
      <c r="G536" s="29">
        <v>418.69</v>
      </c>
      <c r="H536" s="29">
        <v>523.36</v>
      </c>
      <c r="I536" s="29">
        <f t="shared" ref="I536" si="117">H536*F536</f>
        <v>8897.1200000000008</v>
      </c>
      <c r="J536" s="61">
        <f>I536/$I$754</f>
        <v>3.2635488989474042E-3</v>
      </c>
      <c r="K536" s="6"/>
    </row>
    <row r="537" spans="1:11" s="22" customFormat="1" ht="30" customHeight="1">
      <c r="A537" s="17" t="s">
        <v>798</v>
      </c>
      <c r="B537" s="18"/>
      <c r="C537" s="18"/>
      <c r="D537" s="19" t="s">
        <v>643</v>
      </c>
      <c r="E537" s="19"/>
      <c r="F537" s="18"/>
      <c r="G537" s="18"/>
      <c r="H537" s="18"/>
      <c r="I537" s="18"/>
      <c r="J537" s="63"/>
      <c r="K537" s="21"/>
    </row>
    <row r="538" spans="1:11" s="30" customFormat="1" ht="25.15" customHeight="1">
      <c r="A538" s="23" t="s">
        <v>799</v>
      </c>
      <c r="B538" s="24" t="s">
        <v>1694</v>
      </c>
      <c r="C538" s="25" t="s">
        <v>1180</v>
      </c>
      <c r="D538" s="26" t="s">
        <v>800</v>
      </c>
      <c r="E538" s="27" t="s">
        <v>96</v>
      </c>
      <c r="F538" s="28">
        <v>23</v>
      </c>
      <c r="G538" s="29">
        <v>14.92</v>
      </c>
      <c r="H538" s="29">
        <v>18.649999999999999</v>
      </c>
      <c r="I538" s="29">
        <f t="shared" ref="I538:I542" si="118">H538*F538</f>
        <v>428.95</v>
      </c>
      <c r="J538" s="61">
        <f>I538/$I$754</f>
        <v>1.5734297168111579E-4</v>
      </c>
      <c r="K538" s="6"/>
    </row>
    <row r="539" spans="1:11" s="30" customFormat="1" ht="25.15" customHeight="1">
      <c r="A539" s="23" t="s">
        <v>801</v>
      </c>
      <c r="B539" s="24" t="s">
        <v>1264</v>
      </c>
      <c r="C539" s="25" t="s">
        <v>1189</v>
      </c>
      <c r="D539" s="26" t="s">
        <v>802</v>
      </c>
      <c r="E539" s="27" t="s">
        <v>96</v>
      </c>
      <c r="F539" s="28">
        <v>21</v>
      </c>
      <c r="G539" s="29">
        <v>407.44</v>
      </c>
      <c r="H539" s="29">
        <v>509.3</v>
      </c>
      <c r="I539" s="29">
        <f t="shared" si="118"/>
        <v>10695.300000000001</v>
      </c>
      <c r="J539" s="61">
        <f>I539/$I$754</f>
        <v>3.9231385593216875E-3</v>
      </c>
      <c r="K539" s="6"/>
    </row>
    <row r="540" spans="1:11" s="30" customFormat="1" ht="25.15" customHeight="1">
      <c r="A540" s="23" t="s">
        <v>803</v>
      </c>
      <c r="B540" s="24" t="s">
        <v>1695</v>
      </c>
      <c r="C540" s="25" t="s">
        <v>1180</v>
      </c>
      <c r="D540" s="26" t="s">
        <v>804</v>
      </c>
      <c r="E540" s="27" t="s">
        <v>96</v>
      </c>
      <c r="F540" s="28">
        <v>2</v>
      </c>
      <c r="G540" s="29">
        <v>14.04</v>
      </c>
      <c r="H540" s="29">
        <v>17.55</v>
      </c>
      <c r="I540" s="29">
        <f t="shared" si="118"/>
        <v>35.1</v>
      </c>
      <c r="J540" s="61">
        <f>I540/$I$754</f>
        <v>1.2875016449486338E-5</v>
      </c>
      <c r="K540" s="6"/>
    </row>
    <row r="541" spans="1:11" s="30" customFormat="1" ht="25.15" customHeight="1">
      <c r="A541" s="23" t="s">
        <v>805</v>
      </c>
      <c r="B541" s="24" t="s">
        <v>1696</v>
      </c>
      <c r="C541" s="25" t="s">
        <v>1180</v>
      </c>
      <c r="D541" s="26" t="s">
        <v>806</v>
      </c>
      <c r="E541" s="27" t="s">
        <v>96</v>
      </c>
      <c r="F541" s="28">
        <v>4</v>
      </c>
      <c r="G541" s="29">
        <v>14.57</v>
      </c>
      <c r="H541" s="29">
        <v>18.21</v>
      </c>
      <c r="I541" s="29">
        <f t="shared" si="118"/>
        <v>72.84</v>
      </c>
      <c r="J541" s="61">
        <f>I541/$I$754</f>
        <v>2.6718410204575064E-5</v>
      </c>
      <c r="K541" s="6"/>
    </row>
    <row r="542" spans="1:11" s="30" customFormat="1" ht="25.15" customHeight="1">
      <c r="A542" s="23" t="s">
        <v>807</v>
      </c>
      <c r="B542" s="24" t="s">
        <v>1697</v>
      </c>
      <c r="C542" s="25" t="s">
        <v>1180</v>
      </c>
      <c r="D542" s="26" t="s">
        <v>808</v>
      </c>
      <c r="E542" s="27" t="s">
        <v>96</v>
      </c>
      <c r="F542" s="28">
        <v>50</v>
      </c>
      <c r="G542" s="29">
        <v>6.59</v>
      </c>
      <c r="H542" s="29">
        <v>8.23</v>
      </c>
      <c r="I542" s="29">
        <f t="shared" si="118"/>
        <v>411.5</v>
      </c>
      <c r="J542" s="61">
        <f>I542/$I$754</f>
        <v>1.5094214441491817E-4</v>
      </c>
      <c r="K542" s="6"/>
    </row>
    <row r="543" spans="1:11" s="22" customFormat="1" ht="30" customHeight="1">
      <c r="A543" s="17" t="s">
        <v>85</v>
      </c>
      <c r="B543" s="18"/>
      <c r="C543" s="18"/>
      <c r="D543" s="19" t="s">
        <v>709</v>
      </c>
      <c r="E543" s="19"/>
      <c r="F543" s="18"/>
      <c r="G543" s="18"/>
      <c r="H543" s="18"/>
      <c r="I543" s="18"/>
      <c r="J543" s="63"/>
      <c r="K543" s="21"/>
    </row>
    <row r="544" spans="1:11" s="22" customFormat="1" ht="30" customHeight="1">
      <c r="A544" s="17" t="s">
        <v>87</v>
      </c>
      <c r="B544" s="18"/>
      <c r="C544" s="18"/>
      <c r="D544" s="19" t="s">
        <v>809</v>
      </c>
      <c r="E544" s="19"/>
      <c r="F544" s="18"/>
      <c r="G544" s="18"/>
      <c r="H544" s="18"/>
      <c r="I544" s="18"/>
      <c r="J544" s="63"/>
      <c r="K544" s="21"/>
    </row>
    <row r="545" spans="1:11" s="30" customFormat="1" ht="25.15" customHeight="1">
      <c r="A545" s="23" t="s">
        <v>810</v>
      </c>
      <c r="B545" s="24" t="s">
        <v>1601</v>
      </c>
      <c r="C545" s="25" t="s">
        <v>1180</v>
      </c>
      <c r="D545" s="26" t="s">
        <v>811</v>
      </c>
      <c r="E545" s="27" t="s">
        <v>96</v>
      </c>
      <c r="F545" s="28">
        <v>4</v>
      </c>
      <c r="G545" s="29">
        <v>107.34</v>
      </c>
      <c r="H545" s="29">
        <v>134.16999999999999</v>
      </c>
      <c r="I545" s="29">
        <f t="shared" ref="I545:I546" si="119">H545*F545</f>
        <v>536.67999999999995</v>
      </c>
      <c r="J545" s="61">
        <f>I545/$I$754</f>
        <v>1.9685936832223151E-4</v>
      </c>
      <c r="K545" s="6"/>
    </row>
    <row r="546" spans="1:11" s="30" customFormat="1" ht="25.15" customHeight="1">
      <c r="A546" s="23" t="s">
        <v>812</v>
      </c>
      <c r="B546" s="24" t="s">
        <v>1601</v>
      </c>
      <c r="C546" s="25" t="s">
        <v>1180</v>
      </c>
      <c r="D546" s="26" t="s">
        <v>813</v>
      </c>
      <c r="E546" s="27" t="s">
        <v>96</v>
      </c>
      <c r="F546" s="28">
        <v>18</v>
      </c>
      <c r="G546" s="29">
        <v>107.34</v>
      </c>
      <c r="H546" s="29">
        <v>134.16999999999999</v>
      </c>
      <c r="I546" s="29">
        <f t="shared" si="119"/>
        <v>2415.06</v>
      </c>
      <c r="J546" s="61">
        <f>I546/$I$754</f>
        <v>8.8586715745004197E-4</v>
      </c>
      <c r="K546" s="6"/>
    </row>
    <row r="547" spans="1:11" s="22" customFormat="1" ht="30" customHeight="1">
      <c r="A547" s="17" t="s">
        <v>814</v>
      </c>
      <c r="B547" s="18"/>
      <c r="C547" s="18"/>
      <c r="D547" s="19" t="s">
        <v>815</v>
      </c>
      <c r="E547" s="19"/>
      <c r="F547" s="18"/>
      <c r="G547" s="18"/>
      <c r="H547" s="18"/>
      <c r="I547" s="18"/>
      <c r="J547" s="63"/>
      <c r="K547" s="21"/>
    </row>
    <row r="548" spans="1:11" s="30" customFormat="1" ht="25.15" customHeight="1">
      <c r="A548" s="23" t="s">
        <v>816</v>
      </c>
      <c r="B548" s="24" t="s">
        <v>1602</v>
      </c>
      <c r="C548" s="24" t="s">
        <v>1180</v>
      </c>
      <c r="D548" s="26" t="s">
        <v>817</v>
      </c>
      <c r="E548" s="27" t="s">
        <v>96</v>
      </c>
      <c r="F548" s="28">
        <v>6</v>
      </c>
      <c r="G548" s="29">
        <v>19.27</v>
      </c>
      <c r="H548" s="29">
        <v>24.08</v>
      </c>
      <c r="I548" s="29">
        <f t="shared" ref="I548" si="120">H548*F548</f>
        <v>144.47999999999999</v>
      </c>
      <c r="J548" s="61">
        <f>I548/$I$754</f>
        <v>5.2996648906603587E-5</v>
      </c>
      <c r="K548" s="6"/>
    </row>
    <row r="549" spans="1:11" s="22" customFormat="1" ht="30" customHeight="1">
      <c r="A549" s="17" t="s">
        <v>818</v>
      </c>
      <c r="B549" s="18"/>
      <c r="C549" s="18"/>
      <c r="D549" s="19" t="s">
        <v>724</v>
      </c>
      <c r="E549" s="19"/>
      <c r="F549" s="18"/>
      <c r="G549" s="18"/>
      <c r="H549" s="18"/>
      <c r="I549" s="18"/>
      <c r="J549" s="63"/>
      <c r="K549" s="21"/>
    </row>
    <row r="550" spans="1:11" s="30" customFormat="1" ht="25.15" customHeight="1">
      <c r="A550" s="23" t="s">
        <v>819</v>
      </c>
      <c r="B550" s="24" t="s">
        <v>1698</v>
      </c>
      <c r="C550" s="24" t="s">
        <v>1180</v>
      </c>
      <c r="D550" s="26" t="s">
        <v>820</v>
      </c>
      <c r="E550" s="27" t="s">
        <v>96</v>
      </c>
      <c r="F550" s="28">
        <v>13</v>
      </c>
      <c r="G550" s="29">
        <v>27.76</v>
      </c>
      <c r="H550" s="29">
        <v>34.700000000000003</v>
      </c>
      <c r="I550" s="29">
        <f t="shared" ref="I550:I560" si="121">H550*F550</f>
        <v>451.1</v>
      </c>
      <c r="J550" s="61">
        <f t="shared" ref="J550:J560" si="122">I550/$I$754</f>
        <v>1.6546780399895404E-4</v>
      </c>
      <c r="K550" s="6"/>
    </row>
    <row r="551" spans="1:11" s="30" customFormat="1" ht="25.15" customHeight="1">
      <c r="A551" s="23" t="s">
        <v>821</v>
      </c>
      <c r="B551" s="24" t="s">
        <v>1603</v>
      </c>
      <c r="C551" s="24" t="s">
        <v>1207</v>
      </c>
      <c r="D551" s="26" t="s">
        <v>822</v>
      </c>
      <c r="E551" s="27" t="s">
        <v>96</v>
      </c>
      <c r="F551" s="28">
        <v>2</v>
      </c>
      <c r="G551" s="29">
        <v>71.17</v>
      </c>
      <c r="H551" s="29">
        <v>88.96</v>
      </c>
      <c r="I551" s="29">
        <f t="shared" si="121"/>
        <v>177.92</v>
      </c>
      <c r="J551" s="61">
        <f t="shared" si="122"/>
        <v>6.5262761444233864E-5</v>
      </c>
      <c r="K551" s="6"/>
    </row>
    <row r="552" spans="1:11" s="30" customFormat="1" ht="25.15" customHeight="1">
      <c r="A552" s="23" t="s">
        <v>823</v>
      </c>
      <c r="B552" s="24" t="s">
        <v>1604</v>
      </c>
      <c r="C552" s="24" t="s">
        <v>1207</v>
      </c>
      <c r="D552" s="26" t="s">
        <v>824</v>
      </c>
      <c r="E552" s="27" t="s">
        <v>96</v>
      </c>
      <c r="F552" s="28">
        <v>5</v>
      </c>
      <c r="G552" s="29">
        <v>158.44999999999999</v>
      </c>
      <c r="H552" s="29">
        <v>198.06</v>
      </c>
      <c r="I552" s="29">
        <f t="shared" si="121"/>
        <v>990.3</v>
      </c>
      <c r="J552" s="61">
        <f t="shared" si="122"/>
        <v>3.6325153247653328E-4</v>
      </c>
      <c r="K552" s="6"/>
    </row>
    <row r="553" spans="1:11" s="30" customFormat="1" ht="25.15" customHeight="1">
      <c r="A553" s="23" t="s">
        <v>825</v>
      </c>
      <c r="B553" s="24" t="s">
        <v>1603</v>
      </c>
      <c r="C553" s="24" t="s">
        <v>1207</v>
      </c>
      <c r="D553" s="26" t="s">
        <v>826</v>
      </c>
      <c r="E553" s="27" t="s">
        <v>96</v>
      </c>
      <c r="F553" s="28">
        <v>4</v>
      </c>
      <c r="G553" s="29">
        <v>71.17</v>
      </c>
      <c r="H553" s="29">
        <v>88.96</v>
      </c>
      <c r="I553" s="29">
        <f t="shared" si="121"/>
        <v>355.84</v>
      </c>
      <c r="J553" s="61">
        <f t="shared" si="122"/>
        <v>1.3052552288846773E-4</v>
      </c>
      <c r="K553" s="6"/>
    </row>
    <row r="554" spans="1:11" s="30" customFormat="1" ht="25.15" customHeight="1">
      <c r="A554" s="23" t="s">
        <v>827</v>
      </c>
      <c r="B554" s="24" t="s">
        <v>1605</v>
      </c>
      <c r="C554" s="24" t="s">
        <v>1189</v>
      </c>
      <c r="D554" s="26" t="s">
        <v>828</v>
      </c>
      <c r="E554" s="27" t="s">
        <v>96</v>
      </c>
      <c r="F554" s="28">
        <v>8</v>
      </c>
      <c r="G554" s="29">
        <v>58.3</v>
      </c>
      <c r="H554" s="29">
        <v>72.87</v>
      </c>
      <c r="I554" s="29">
        <f t="shared" si="121"/>
        <v>582.96</v>
      </c>
      <c r="J554" s="61">
        <f t="shared" si="122"/>
        <v>2.1383531593710984E-4</v>
      </c>
      <c r="K554" s="6"/>
    </row>
    <row r="555" spans="1:11" s="30" customFormat="1" ht="49.9" customHeight="1">
      <c r="A555" s="23" t="s">
        <v>829</v>
      </c>
      <c r="B555" s="24" t="s">
        <v>1698</v>
      </c>
      <c r="C555" s="24" t="s">
        <v>1180</v>
      </c>
      <c r="D555" s="26" t="s">
        <v>830</v>
      </c>
      <c r="E555" s="27" t="s">
        <v>96</v>
      </c>
      <c r="F555" s="28">
        <v>40</v>
      </c>
      <c r="G555" s="29">
        <v>27.76</v>
      </c>
      <c r="H555" s="29">
        <v>34.700000000000003</v>
      </c>
      <c r="I555" s="29">
        <f t="shared" si="121"/>
        <v>1388</v>
      </c>
      <c r="J555" s="61">
        <f t="shared" si="122"/>
        <v>5.0913170461216626E-4</v>
      </c>
      <c r="K555" s="6"/>
    </row>
    <row r="556" spans="1:11" s="30" customFormat="1" ht="25.15" customHeight="1">
      <c r="A556" s="23" t="s">
        <v>831</v>
      </c>
      <c r="B556" s="24" t="s">
        <v>1606</v>
      </c>
      <c r="C556" s="25" t="s">
        <v>1180</v>
      </c>
      <c r="D556" s="26" t="s">
        <v>832</v>
      </c>
      <c r="E556" s="27" t="s">
        <v>96</v>
      </c>
      <c r="F556" s="28">
        <v>1</v>
      </c>
      <c r="G556" s="29">
        <v>40.98</v>
      </c>
      <c r="H556" s="29">
        <v>51.22</v>
      </c>
      <c r="I556" s="29">
        <f t="shared" si="121"/>
        <v>51.22</v>
      </c>
      <c r="J556" s="61">
        <f t="shared" si="122"/>
        <v>1.8787986967028211E-5</v>
      </c>
      <c r="K556" s="6"/>
    </row>
    <row r="557" spans="1:11" s="30" customFormat="1" ht="25.15" customHeight="1">
      <c r="A557" s="23" t="s">
        <v>833</v>
      </c>
      <c r="B557" s="24" t="s">
        <v>1607</v>
      </c>
      <c r="C557" s="25" t="s">
        <v>1189</v>
      </c>
      <c r="D557" s="26" t="s">
        <v>834</v>
      </c>
      <c r="E557" s="27" t="s">
        <v>96</v>
      </c>
      <c r="F557" s="28">
        <v>4</v>
      </c>
      <c r="G557" s="29">
        <v>47.6</v>
      </c>
      <c r="H557" s="29">
        <v>59.5</v>
      </c>
      <c r="I557" s="29">
        <f t="shared" si="121"/>
        <v>238</v>
      </c>
      <c r="J557" s="61">
        <f t="shared" si="122"/>
        <v>8.7300681338397385E-5</v>
      </c>
      <c r="K557" s="6"/>
    </row>
    <row r="558" spans="1:11" s="30" customFormat="1" ht="25.15" customHeight="1">
      <c r="A558" s="23" t="s">
        <v>835</v>
      </c>
      <c r="B558" s="24" t="s">
        <v>1608</v>
      </c>
      <c r="C558" s="25" t="s">
        <v>1189</v>
      </c>
      <c r="D558" s="26" t="s">
        <v>836</v>
      </c>
      <c r="E558" s="27" t="s">
        <v>96</v>
      </c>
      <c r="F558" s="28">
        <v>4</v>
      </c>
      <c r="G558" s="29">
        <v>8.39</v>
      </c>
      <c r="H558" s="29">
        <v>10.48</v>
      </c>
      <c r="I558" s="29">
        <f t="shared" si="121"/>
        <v>41.92</v>
      </c>
      <c r="J558" s="61">
        <f t="shared" si="122"/>
        <v>1.5376657822292515E-5</v>
      </c>
      <c r="K558" s="6"/>
    </row>
    <row r="559" spans="1:11" s="30" customFormat="1" ht="25.15" customHeight="1">
      <c r="A559" s="23" t="s">
        <v>837</v>
      </c>
      <c r="B559" s="24" t="s">
        <v>1608</v>
      </c>
      <c r="C559" s="25" t="s">
        <v>1189</v>
      </c>
      <c r="D559" s="26" t="s">
        <v>838</v>
      </c>
      <c r="E559" s="27" t="s">
        <v>96</v>
      </c>
      <c r="F559" s="28">
        <v>18</v>
      </c>
      <c r="G559" s="29">
        <v>8.39</v>
      </c>
      <c r="H559" s="29">
        <v>10.48</v>
      </c>
      <c r="I559" s="29">
        <f t="shared" si="121"/>
        <v>188.64000000000001</v>
      </c>
      <c r="J559" s="61">
        <f t="shared" si="122"/>
        <v>6.9194960200316314E-5</v>
      </c>
      <c r="K559" s="6"/>
    </row>
    <row r="560" spans="1:11" s="30" customFormat="1" ht="25.15" customHeight="1">
      <c r="A560" s="23" t="s">
        <v>839</v>
      </c>
      <c r="B560" s="24" t="s">
        <v>1608</v>
      </c>
      <c r="C560" s="25" t="s">
        <v>1189</v>
      </c>
      <c r="D560" s="26" t="s">
        <v>840</v>
      </c>
      <c r="E560" s="27" t="s">
        <v>96</v>
      </c>
      <c r="F560" s="28">
        <v>6</v>
      </c>
      <c r="G560" s="29">
        <v>8.39</v>
      </c>
      <c r="H560" s="29">
        <v>10.48</v>
      </c>
      <c r="I560" s="29">
        <f t="shared" si="121"/>
        <v>62.88</v>
      </c>
      <c r="J560" s="61">
        <f t="shared" si="122"/>
        <v>2.306498673343877E-5</v>
      </c>
      <c r="K560" s="6"/>
    </row>
    <row r="561" spans="1:11" s="22" customFormat="1" ht="30" customHeight="1">
      <c r="A561" s="17" t="s">
        <v>841</v>
      </c>
      <c r="B561" s="18"/>
      <c r="C561" s="18"/>
      <c r="D561" s="19" t="s">
        <v>842</v>
      </c>
      <c r="E561" s="19"/>
      <c r="F561" s="18"/>
      <c r="G561" s="18"/>
      <c r="H561" s="18"/>
      <c r="I561" s="18"/>
      <c r="J561" s="63"/>
      <c r="K561" s="21"/>
    </row>
    <row r="562" spans="1:11" s="30" customFormat="1" ht="25.15" customHeight="1">
      <c r="A562" s="23" t="s">
        <v>843</v>
      </c>
      <c r="B562" s="24" t="s">
        <v>1609</v>
      </c>
      <c r="C562" s="25" t="s">
        <v>1180</v>
      </c>
      <c r="D562" s="26" t="s">
        <v>844</v>
      </c>
      <c r="E562" s="27" t="s">
        <v>96</v>
      </c>
      <c r="F562" s="28">
        <v>1</v>
      </c>
      <c r="G562" s="29">
        <v>524.95000000000005</v>
      </c>
      <c r="H562" s="29">
        <v>656.18</v>
      </c>
      <c r="I562" s="29">
        <f t="shared" ref="I562:I564" si="123">H562*F562</f>
        <v>656.18</v>
      </c>
      <c r="J562" s="61">
        <f>I562/$I$754</f>
        <v>2.4069311378415795E-4</v>
      </c>
      <c r="K562" s="6"/>
    </row>
    <row r="563" spans="1:11" s="30" customFormat="1" ht="25.15" customHeight="1">
      <c r="A563" s="23" t="s">
        <v>845</v>
      </c>
      <c r="B563" s="24" t="s">
        <v>1610</v>
      </c>
      <c r="C563" s="25" t="s">
        <v>1180</v>
      </c>
      <c r="D563" s="26" t="s">
        <v>846</v>
      </c>
      <c r="E563" s="27" t="s">
        <v>96</v>
      </c>
      <c r="F563" s="28">
        <v>1</v>
      </c>
      <c r="G563" s="29">
        <v>852.31</v>
      </c>
      <c r="H563" s="29">
        <v>1065.3800000000001</v>
      </c>
      <c r="I563" s="29">
        <f t="shared" si="123"/>
        <v>1065.3800000000001</v>
      </c>
      <c r="J563" s="61">
        <f>I563/$I$754</f>
        <v>3.9079159615252863E-4</v>
      </c>
      <c r="K563" s="6"/>
    </row>
    <row r="564" spans="1:11" s="30" customFormat="1" ht="49.9" customHeight="1">
      <c r="A564" s="23" t="s">
        <v>847</v>
      </c>
      <c r="B564" s="24" t="s">
        <v>1611</v>
      </c>
      <c r="C564" s="25" t="s">
        <v>1189</v>
      </c>
      <c r="D564" s="26" t="s">
        <v>848</v>
      </c>
      <c r="E564" s="27" t="s">
        <v>96</v>
      </c>
      <c r="F564" s="28">
        <v>2</v>
      </c>
      <c r="G564" s="29">
        <v>1595.95</v>
      </c>
      <c r="H564" s="29">
        <v>1994.93</v>
      </c>
      <c r="I564" s="29">
        <f t="shared" si="123"/>
        <v>3989.86</v>
      </c>
      <c r="J564" s="61">
        <f>I564/$I$754</f>
        <v>1.4635188926252864E-3</v>
      </c>
      <c r="K564" s="6"/>
    </row>
    <row r="565" spans="1:11" s="22" customFormat="1" ht="30" customHeight="1">
      <c r="A565" s="17" t="s">
        <v>849</v>
      </c>
      <c r="B565" s="18"/>
      <c r="C565" s="18"/>
      <c r="D565" s="19" t="s">
        <v>850</v>
      </c>
      <c r="E565" s="19"/>
      <c r="F565" s="18"/>
      <c r="G565" s="18"/>
      <c r="H565" s="18"/>
      <c r="I565" s="18"/>
      <c r="J565" s="63"/>
      <c r="K565" s="21"/>
    </row>
    <row r="566" spans="1:11" s="30" customFormat="1" ht="25.15" customHeight="1">
      <c r="A566" s="23" t="s">
        <v>851</v>
      </c>
      <c r="B566" s="24" t="s">
        <v>1612</v>
      </c>
      <c r="C566" s="25" t="s">
        <v>1180</v>
      </c>
      <c r="D566" s="26" t="s">
        <v>852</v>
      </c>
      <c r="E566" s="27" t="s">
        <v>96</v>
      </c>
      <c r="F566" s="28">
        <v>9</v>
      </c>
      <c r="G566" s="29">
        <v>21.01</v>
      </c>
      <c r="H566" s="29">
        <v>26.26</v>
      </c>
      <c r="I566" s="29">
        <f t="shared" ref="I566:I567" si="124">H566*F566</f>
        <v>236.34</v>
      </c>
      <c r="J566" s="61">
        <f>I566/$I$754</f>
        <v>8.6691777426541329E-5</v>
      </c>
      <c r="K566" s="6"/>
    </row>
    <row r="567" spans="1:11" s="30" customFormat="1" ht="25.15" customHeight="1">
      <c r="A567" s="23" t="s">
        <v>853</v>
      </c>
      <c r="B567" s="24" t="s">
        <v>1613</v>
      </c>
      <c r="C567" s="25" t="s">
        <v>1180</v>
      </c>
      <c r="D567" s="26" t="s">
        <v>854</v>
      </c>
      <c r="E567" s="27" t="s">
        <v>96</v>
      </c>
      <c r="F567" s="28">
        <v>6</v>
      </c>
      <c r="G567" s="29">
        <v>12.15</v>
      </c>
      <c r="H567" s="29">
        <v>15.18</v>
      </c>
      <c r="I567" s="29">
        <f t="shared" si="124"/>
        <v>91.08</v>
      </c>
      <c r="J567" s="61">
        <f>I567/$I$754</f>
        <v>3.3409017043282494E-5</v>
      </c>
      <c r="K567" s="6"/>
    </row>
    <row r="568" spans="1:11" s="22" customFormat="1" ht="30" customHeight="1">
      <c r="A568" s="17" t="s">
        <v>855</v>
      </c>
      <c r="B568" s="18"/>
      <c r="C568" s="18"/>
      <c r="D568" s="19" t="s">
        <v>856</v>
      </c>
      <c r="E568" s="19"/>
      <c r="F568" s="18"/>
      <c r="G568" s="18"/>
      <c r="H568" s="18"/>
      <c r="I568" s="18"/>
      <c r="J568" s="63"/>
      <c r="K568" s="21"/>
    </row>
    <row r="569" spans="1:11" s="30" customFormat="1" ht="25.15" customHeight="1">
      <c r="A569" s="23" t="s">
        <v>857</v>
      </c>
      <c r="B569" s="24" t="s">
        <v>1587</v>
      </c>
      <c r="C569" s="25" t="s">
        <v>1180</v>
      </c>
      <c r="D569" s="26" t="s">
        <v>858</v>
      </c>
      <c r="E569" s="27" t="s">
        <v>96</v>
      </c>
      <c r="F569" s="28">
        <v>13</v>
      </c>
      <c r="G569" s="29">
        <v>537.16999999999996</v>
      </c>
      <c r="H569" s="29">
        <v>671.46</v>
      </c>
      <c r="I569" s="29">
        <f t="shared" ref="I569:I571" si="125">H569*F569</f>
        <v>8728.98</v>
      </c>
      <c r="J569" s="61">
        <f>I569/$I$754</f>
        <v>3.2018735352489242E-3</v>
      </c>
      <c r="K569" s="6"/>
    </row>
    <row r="570" spans="1:11" s="30" customFormat="1" ht="25.15" customHeight="1">
      <c r="A570" s="23" t="s">
        <v>859</v>
      </c>
      <c r="B570" s="24" t="s">
        <v>1611</v>
      </c>
      <c r="C570" s="25" t="s">
        <v>1189</v>
      </c>
      <c r="D570" s="26" t="s">
        <v>860</v>
      </c>
      <c r="E570" s="27" t="s">
        <v>96</v>
      </c>
      <c r="F570" s="28">
        <v>13</v>
      </c>
      <c r="G570" s="29">
        <v>1595.95</v>
      </c>
      <c r="H570" s="29">
        <v>1994.93</v>
      </c>
      <c r="I570" s="29">
        <f t="shared" si="125"/>
        <v>25934.09</v>
      </c>
      <c r="J570" s="61">
        <f>I570/$I$754</f>
        <v>9.5128728020643614E-3</v>
      </c>
      <c r="K570" s="6"/>
    </row>
    <row r="571" spans="1:11" s="30" customFormat="1" ht="25.15" customHeight="1">
      <c r="A571" s="23" t="s">
        <v>861</v>
      </c>
      <c r="B571" s="24" t="s">
        <v>1591</v>
      </c>
      <c r="C571" s="25" t="s">
        <v>1180</v>
      </c>
      <c r="D571" s="26" t="s">
        <v>862</v>
      </c>
      <c r="E571" s="27" t="s">
        <v>96</v>
      </c>
      <c r="F571" s="28">
        <v>2</v>
      </c>
      <c r="G571" s="29">
        <v>217.83</v>
      </c>
      <c r="H571" s="29">
        <v>272.27999999999997</v>
      </c>
      <c r="I571" s="29">
        <f t="shared" si="125"/>
        <v>544.55999999999995</v>
      </c>
      <c r="J571" s="61">
        <f>I571/$I$754</f>
        <v>1.9974982785562047E-4</v>
      </c>
      <c r="K571" s="6"/>
    </row>
    <row r="572" spans="1:11" s="22" customFormat="1" ht="30" customHeight="1">
      <c r="A572" s="17" t="s">
        <v>863</v>
      </c>
      <c r="B572" s="18"/>
      <c r="C572" s="18"/>
      <c r="D572" s="19" t="s">
        <v>719</v>
      </c>
      <c r="E572" s="19"/>
      <c r="F572" s="18"/>
      <c r="G572" s="18"/>
      <c r="H572" s="18"/>
      <c r="I572" s="18"/>
      <c r="J572" s="63"/>
      <c r="K572" s="21"/>
    </row>
    <row r="573" spans="1:11" s="30" customFormat="1" ht="25.15" customHeight="1">
      <c r="A573" s="23" t="s">
        <v>864</v>
      </c>
      <c r="B573" s="24" t="s">
        <v>1592</v>
      </c>
      <c r="C573" s="25" t="s">
        <v>1189</v>
      </c>
      <c r="D573" s="26" t="s">
        <v>865</v>
      </c>
      <c r="E573" s="27" t="s">
        <v>96</v>
      </c>
      <c r="F573" s="28">
        <v>1</v>
      </c>
      <c r="G573" s="29">
        <v>4142.63</v>
      </c>
      <c r="H573" s="29">
        <v>5178.28</v>
      </c>
      <c r="I573" s="29">
        <f t="shared" ref="I573:I574" si="126">H573*F573</f>
        <v>5178.28</v>
      </c>
      <c r="J573" s="61">
        <f>I573/$I$754</f>
        <v>1.8994427401722537E-3</v>
      </c>
      <c r="K573" s="6"/>
    </row>
    <row r="574" spans="1:11" s="30" customFormat="1" ht="25.15" customHeight="1">
      <c r="A574" s="23" t="s">
        <v>866</v>
      </c>
      <c r="B574" s="24" t="s">
        <v>1611</v>
      </c>
      <c r="C574" s="25" t="s">
        <v>1189</v>
      </c>
      <c r="D574" s="26" t="s">
        <v>867</v>
      </c>
      <c r="E574" s="27" t="s">
        <v>96</v>
      </c>
      <c r="F574" s="28">
        <v>1</v>
      </c>
      <c r="G574" s="29">
        <v>1595.95</v>
      </c>
      <c r="H574" s="29">
        <v>1994.93</v>
      </c>
      <c r="I574" s="29">
        <f t="shared" si="126"/>
        <v>1994.93</v>
      </c>
      <c r="J574" s="61">
        <f>I574/$I$754</f>
        <v>7.3175944631264321E-4</v>
      </c>
      <c r="K574" s="6"/>
    </row>
    <row r="575" spans="1:11" s="60" customFormat="1" ht="30" customHeight="1">
      <c r="A575" s="53"/>
      <c r="B575" s="54"/>
      <c r="C575" s="54"/>
      <c r="D575" s="55" t="s">
        <v>1621</v>
      </c>
      <c r="E575" s="56"/>
      <c r="F575" s="57"/>
      <c r="G575" s="54"/>
      <c r="H575" s="54"/>
      <c r="I575" s="58">
        <f>SUM(I501:I574)</f>
        <v>105105.62999999996</v>
      </c>
      <c r="J575" s="62">
        <f>SUM(J501:J574)</f>
        <v>3.8553752569334042E-2</v>
      </c>
      <c r="K575" s="59"/>
    </row>
    <row r="576" spans="1:11" s="22" customFormat="1" ht="30" customHeight="1">
      <c r="A576" s="17" t="s">
        <v>20</v>
      </c>
      <c r="B576" s="18"/>
      <c r="C576" s="18"/>
      <c r="D576" s="19" t="s">
        <v>868</v>
      </c>
      <c r="E576" s="19"/>
      <c r="F576" s="18"/>
      <c r="G576" s="18"/>
      <c r="H576" s="18"/>
      <c r="I576" s="18"/>
      <c r="J576" s="63"/>
      <c r="K576" s="21"/>
    </row>
    <row r="577" spans="1:11" s="22" customFormat="1" ht="30" customHeight="1">
      <c r="A577" s="17" t="s">
        <v>88</v>
      </c>
      <c r="B577" s="18"/>
      <c r="C577" s="18"/>
      <c r="D577" s="19" t="s">
        <v>869</v>
      </c>
      <c r="E577" s="19"/>
      <c r="F577" s="18"/>
      <c r="G577" s="18"/>
      <c r="H577" s="18"/>
      <c r="I577" s="18"/>
      <c r="J577" s="63"/>
      <c r="K577" s="21"/>
    </row>
    <row r="578" spans="1:11" s="30" customFormat="1" ht="25.15" customHeight="1">
      <c r="A578" s="23" t="s">
        <v>870</v>
      </c>
      <c r="B578" s="24" t="s">
        <v>1354</v>
      </c>
      <c r="C578" s="25" t="s">
        <v>1189</v>
      </c>
      <c r="D578" s="26" t="s">
        <v>871</v>
      </c>
      <c r="E578" s="27" t="s">
        <v>96</v>
      </c>
      <c r="F578" s="28">
        <v>8</v>
      </c>
      <c r="G578" s="29">
        <v>226.23</v>
      </c>
      <c r="H578" s="29">
        <v>282.77999999999997</v>
      </c>
      <c r="I578" s="29">
        <f t="shared" ref="I578:I590" si="127">H578*F578</f>
        <v>2262.2399999999998</v>
      </c>
      <c r="J578" s="61">
        <f t="shared" ref="J578:J590" si="128">I578/$I$754</f>
        <v>8.2981131660073983E-4</v>
      </c>
      <c r="K578" s="6"/>
    </row>
    <row r="579" spans="1:11" s="30" customFormat="1" ht="25.15" customHeight="1">
      <c r="A579" s="23" t="s">
        <v>872</v>
      </c>
      <c r="B579" s="24" t="s">
        <v>1355</v>
      </c>
      <c r="C579" s="25" t="s">
        <v>1189</v>
      </c>
      <c r="D579" s="26" t="s">
        <v>1356</v>
      </c>
      <c r="E579" s="27" t="s">
        <v>96</v>
      </c>
      <c r="F579" s="28">
        <v>8</v>
      </c>
      <c r="G579" s="29">
        <v>58.91</v>
      </c>
      <c r="H579" s="29">
        <v>73.63</v>
      </c>
      <c r="I579" s="29">
        <f t="shared" si="127"/>
        <v>589.04</v>
      </c>
      <c r="J579" s="61">
        <f t="shared" si="128"/>
        <v>2.1606551821667895E-4</v>
      </c>
      <c r="K579" s="6"/>
    </row>
    <row r="580" spans="1:11" s="30" customFormat="1" ht="25.15" customHeight="1">
      <c r="A580" s="23" t="s">
        <v>873</v>
      </c>
      <c r="B580" s="24" t="s">
        <v>1357</v>
      </c>
      <c r="C580" s="25" t="s">
        <v>1207</v>
      </c>
      <c r="D580" s="26" t="s">
        <v>1358</v>
      </c>
      <c r="E580" s="27" t="s">
        <v>96</v>
      </c>
      <c r="F580" s="28">
        <v>2</v>
      </c>
      <c r="G580" s="29">
        <v>72.319999999999993</v>
      </c>
      <c r="H580" s="29">
        <v>90.4</v>
      </c>
      <c r="I580" s="29">
        <f t="shared" si="127"/>
        <v>180.8</v>
      </c>
      <c r="J580" s="61">
        <f t="shared" si="128"/>
        <v>6.6319173050345578E-5</v>
      </c>
      <c r="K580" s="6"/>
    </row>
    <row r="581" spans="1:11" s="30" customFormat="1" ht="25.15" customHeight="1">
      <c r="A581" s="23" t="s">
        <v>874</v>
      </c>
      <c r="B581" s="24" t="s">
        <v>1359</v>
      </c>
      <c r="C581" s="25" t="s">
        <v>1189</v>
      </c>
      <c r="D581" s="26" t="s">
        <v>875</v>
      </c>
      <c r="E581" s="27" t="s">
        <v>96</v>
      </c>
      <c r="F581" s="28">
        <v>5</v>
      </c>
      <c r="G581" s="29">
        <v>167.8</v>
      </c>
      <c r="H581" s="29">
        <v>209.75</v>
      </c>
      <c r="I581" s="29">
        <f t="shared" si="127"/>
        <v>1048.75</v>
      </c>
      <c r="J581" s="61">
        <f t="shared" si="128"/>
        <v>3.8469155274640441E-4</v>
      </c>
      <c r="K581" s="6"/>
    </row>
    <row r="582" spans="1:11" s="30" customFormat="1" ht="25.15" customHeight="1">
      <c r="A582" s="23" t="s">
        <v>876</v>
      </c>
      <c r="B582" s="24" t="s">
        <v>1359</v>
      </c>
      <c r="C582" s="25" t="s">
        <v>1189</v>
      </c>
      <c r="D582" s="26" t="s">
        <v>877</v>
      </c>
      <c r="E582" s="27" t="s">
        <v>96</v>
      </c>
      <c r="F582" s="28">
        <v>38</v>
      </c>
      <c r="G582" s="29">
        <v>167.8</v>
      </c>
      <c r="H582" s="29">
        <v>209.75</v>
      </c>
      <c r="I582" s="29">
        <f t="shared" si="127"/>
        <v>7970.5</v>
      </c>
      <c r="J582" s="61">
        <f t="shared" si="128"/>
        <v>2.9236558008726736E-3</v>
      </c>
      <c r="K582" s="6"/>
    </row>
    <row r="583" spans="1:11" s="30" customFormat="1" ht="25.15" customHeight="1">
      <c r="A583" s="23" t="s">
        <v>878</v>
      </c>
      <c r="B583" s="24" t="s">
        <v>1359</v>
      </c>
      <c r="C583" s="25" t="s">
        <v>1189</v>
      </c>
      <c r="D583" s="26" t="s">
        <v>879</v>
      </c>
      <c r="E583" s="27" t="s">
        <v>96</v>
      </c>
      <c r="F583" s="28">
        <v>2</v>
      </c>
      <c r="G583" s="29">
        <v>167.8</v>
      </c>
      <c r="H583" s="29">
        <v>209.75</v>
      </c>
      <c r="I583" s="29">
        <f t="shared" si="127"/>
        <v>419.5</v>
      </c>
      <c r="J583" s="61">
        <f t="shared" si="128"/>
        <v>1.5387662109856177E-4</v>
      </c>
      <c r="K583" s="6"/>
    </row>
    <row r="584" spans="1:11" s="30" customFormat="1" ht="25.15" customHeight="1">
      <c r="A584" s="23" t="s">
        <v>880</v>
      </c>
      <c r="B584" s="24" t="s">
        <v>1360</v>
      </c>
      <c r="C584" s="25" t="s">
        <v>1189</v>
      </c>
      <c r="D584" s="26" t="s">
        <v>881</v>
      </c>
      <c r="E584" s="27" t="s">
        <v>96</v>
      </c>
      <c r="F584" s="28">
        <v>9</v>
      </c>
      <c r="G584" s="29">
        <v>13.92</v>
      </c>
      <c r="H584" s="29">
        <v>17.399999999999999</v>
      </c>
      <c r="I584" s="29">
        <f t="shared" si="127"/>
        <v>156.6</v>
      </c>
      <c r="J584" s="61">
        <f t="shared" si="128"/>
        <v>5.7442381082323653E-5</v>
      </c>
      <c r="K584" s="6"/>
    </row>
    <row r="585" spans="1:11" s="30" customFormat="1" ht="25.15" customHeight="1">
      <c r="A585" s="23" t="s">
        <v>882</v>
      </c>
      <c r="B585" s="24" t="s">
        <v>1360</v>
      </c>
      <c r="C585" s="25" t="s">
        <v>1189</v>
      </c>
      <c r="D585" s="26" t="s">
        <v>883</v>
      </c>
      <c r="E585" s="27" t="s">
        <v>96</v>
      </c>
      <c r="F585" s="28">
        <v>8</v>
      </c>
      <c r="G585" s="29">
        <v>13.92</v>
      </c>
      <c r="H585" s="29">
        <v>17.399999999999999</v>
      </c>
      <c r="I585" s="29">
        <f t="shared" si="127"/>
        <v>139.19999999999999</v>
      </c>
      <c r="J585" s="61">
        <f t="shared" si="128"/>
        <v>5.1059894295398802E-5</v>
      </c>
      <c r="K585" s="6"/>
    </row>
    <row r="586" spans="1:11" s="30" customFormat="1" ht="25.15" customHeight="1">
      <c r="A586" s="23" t="s">
        <v>884</v>
      </c>
      <c r="B586" s="24" t="s">
        <v>1361</v>
      </c>
      <c r="C586" s="25" t="s">
        <v>1189</v>
      </c>
      <c r="D586" s="26" t="s">
        <v>885</v>
      </c>
      <c r="E586" s="27" t="s">
        <v>96</v>
      </c>
      <c r="F586" s="28">
        <v>8</v>
      </c>
      <c r="G586" s="29">
        <v>16.53</v>
      </c>
      <c r="H586" s="29">
        <v>20.66</v>
      </c>
      <c r="I586" s="29">
        <f t="shared" si="127"/>
        <v>165.28</v>
      </c>
      <c r="J586" s="61">
        <f t="shared" si="128"/>
        <v>6.0626288284076974E-5</v>
      </c>
      <c r="K586" s="6"/>
    </row>
    <row r="587" spans="1:11" s="30" customFormat="1" ht="25.15" customHeight="1">
      <c r="A587" s="23" t="s">
        <v>886</v>
      </c>
      <c r="B587" s="24" t="s">
        <v>1362</v>
      </c>
      <c r="C587" s="25" t="s">
        <v>1189</v>
      </c>
      <c r="D587" s="26" t="s">
        <v>887</v>
      </c>
      <c r="E587" s="27" t="s">
        <v>96</v>
      </c>
      <c r="F587" s="28">
        <v>1</v>
      </c>
      <c r="G587" s="29">
        <v>15.04</v>
      </c>
      <c r="H587" s="29">
        <v>18.8</v>
      </c>
      <c r="I587" s="29">
        <f t="shared" si="127"/>
        <v>18.8</v>
      </c>
      <c r="J587" s="61">
        <f t="shared" si="128"/>
        <v>6.8960202065624828E-6</v>
      </c>
      <c r="K587" s="6"/>
    </row>
    <row r="588" spans="1:11" s="30" customFormat="1" ht="25.15" customHeight="1">
      <c r="A588" s="23" t="s">
        <v>888</v>
      </c>
      <c r="B588" s="24" t="s">
        <v>1362</v>
      </c>
      <c r="C588" s="25" t="s">
        <v>1189</v>
      </c>
      <c r="D588" s="26" t="s">
        <v>889</v>
      </c>
      <c r="E588" s="27" t="s">
        <v>96</v>
      </c>
      <c r="F588" s="28">
        <v>1</v>
      </c>
      <c r="G588" s="29">
        <v>15.04</v>
      </c>
      <c r="H588" s="29">
        <v>18.8</v>
      </c>
      <c r="I588" s="29">
        <f t="shared" si="127"/>
        <v>18.8</v>
      </c>
      <c r="J588" s="61">
        <f t="shared" si="128"/>
        <v>6.8960202065624828E-6</v>
      </c>
      <c r="K588" s="6"/>
    </row>
    <row r="589" spans="1:11" s="30" customFormat="1" ht="25.15" customHeight="1">
      <c r="A589" s="23" t="s">
        <v>890</v>
      </c>
      <c r="B589" s="24" t="s">
        <v>1362</v>
      </c>
      <c r="C589" s="25" t="s">
        <v>1189</v>
      </c>
      <c r="D589" s="26" t="s">
        <v>891</v>
      </c>
      <c r="E589" s="27" t="s">
        <v>96</v>
      </c>
      <c r="F589" s="28">
        <v>1</v>
      </c>
      <c r="G589" s="29">
        <v>15.04</v>
      </c>
      <c r="H589" s="29">
        <v>18.8</v>
      </c>
      <c r="I589" s="29">
        <f t="shared" si="127"/>
        <v>18.8</v>
      </c>
      <c r="J589" s="61">
        <f t="shared" si="128"/>
        <v>6.8960202065624828E-6</v>
      </c>
      <c r="K589" s="6"/>
    </row>
    <row r="590" spans="1:11" s="30" customFormat="1" ht="25.15" customHeight="1">
      <c r="A590" s="23" t="s">
        <v>892</v>
      </c>
      <c r="B590" s="24" t="s">
        <v>1363</v>
      </c>
      <c r="C590" s="25" t="s">
        <v>1189</v>
      </c>
      <c r="D590" s="26" t="s">
        <v>893</v>
      </c>
      <c r="E590" s="27" t="s">
        <v>96</v>
      </c>
      <c r="F590" s="28">
        <v>8</v>
      </c>
      <c r="G590" s="29">
        <v>17.89</v>
      </c>
      <c r="H590" s="29">
        <v>22.36</v>
      </c>
      <c r="I590" s="29">
        <f t="shared" si="127"/>
        <v>178.88</v>
      </c>
      <c r="J590" s="61">
        <f t="shared" si="128"/>
        <v>6.5614898646271111E-5</v>
      </c>
      <c r="K590" s="6"/>
    </row>
    <row r="591" spans="1:11" s="60" customFormat="1" ht="30" customHeight="1">
      <c r="A591" s="53"/>
      <c r="B591" s="54"/>
      <c r="C591" s="54"/>
      <c r="D591" s="55" t="s">
        <v>1621</v>
      </c>
      <c r="E591" s="56"/>
      <c r="F591" s="57"/>
      <c r="G591" s="54"/>
      <c r="H591" s="54"/>
      <c r="I591" s="58">
        <f>SUM(I578:I590)</f>
        <v>13167.189999999999</v>
      </c>
      <c r="J591" s="62">
        <f>SUM(J578:J590)</f>
        <v>4.8298515055131613E-3</v>
      </c>
      <c r="K591" s="59"/>
    </row>
    <row r="592" spans="1:11" s="22" customFormat="1" ht="30" customHeight="1">
      <c r="A592" s="17" t="s">
        <v>894</v>
      </c>
      <c r="B592" s="18"/>
      <c r="C592" s="18"/>
      <c r="D592" s="19" t="s">
        <v>895</v>
      </c>
      <c r="E592" s="19"/>
      <c r="F592" s="18"/>
      <c r="G592" s="18"/>
      <c r="H592" s="18"/>
      <c r="I592" s="18"/>
      <c r="J592" s="63"/>
      <c r="K592" s="21"/>
    </row>
    <row r="593" spans="1:11" s="22" customFormat="1" ht="30" customHeight="1">
      <c r="A593" s="17" t="s">
        <v>896</v>
      </c>
      <c r="B593" s="18"/>
      <c r="C593" s="18"/>
      <c r="D593" s="19" t="s">
        <v>897</v>
      </c>
      <c r="E593" s="19"/>
      <c r="F593" s="18"/>
      <c r="G593" s="18"/>
      <c r="H593" s="18"/>
      <c r="I593" s="18"/>
      <c r="J593" s="63"/>
      <c r="K593" s="21"/>
    </row>
    <row r="594" spans="1:11" s="30" customFormat="1" ht="25.15" customHeight="1">
      <c r="A594" s="23" t="s">
        <v>898</v>
      </c>
      <c r="B594" s="24" t="s">
        <v>1364</v>
      </c>
      <c r="C594" s="25" t="s">
        <v>1180</v>
      </c>
      <c r="D594" s="26" t="s">
        <v>899</v>
      </c>
      <c r="E594" s="27" t="s">
        <v>1302</v>
      </c>
      <c r="F594" s="28">
        <v>7</v>
      </c>
      <c r="G594" s="29">
        <v>307.89</v>
      </c>
      <c r="H594" s="29">
        <v>384.86</v>
      </c>
      <c r="I594" s="29">
        <f t="shared" ref="I594:I647" si="129">H594*F594</f>
        <v>2694.02</v>
      </c>
      <c r="J594" s="61">
        <f t="shared" ref="J594:J625" si="130">I594/$I$754</f>
        <v>9.8819235940869458E-4</v>
      </c>
      <c r="K594" s="6"/>
    </row>
    <row r="595" spans="1:11" s="30" customFormat="1" ht="25.15" customHeight="1">
      <c r="A595" s="23" t="s">
        <v>900</v>
      </c>
      <c r="B595" s="24" t="s">
        <v>1365</v>
      </c>
      <c r="C595" s="25" t="s">
        <v>1180</v>
      </c>
      <c r="D595" s="26" t="s">
        <v>901</v>
      </c>
      <c r="E595" s="27" t="s">
        <v>1302</v>
      </c>
      <c r="F595" s="28">
        <v>2</v>
      </c>
      <c r="G595" s="29">
        <v>276.14999999999998</v>
      </c>
      <c r="H595" s="29">
        <v>345.18</v>
      </c>
      <c r="I595" s="29">
        <f t="shared" si="129"/>
        <v>690.36</v>
      </c>
      <c r="J595" s="61">
        <f t="shared" si="130"/>
        <v>2.5323066541502529E-4</v>
      </c>
      <c r="K595" s="6"/>
    </row>
    <row r="596" spans="1:11" s="30" customFormat="1" ht="25.15" customHeight="1">
      <c r="A596" s="23" t="s">
        <v>902</v>
      </c>
      <c r="B596" s="24" t="s">
        <v>1366</v>
      </c>
      <c r="C596" s="25" t="s">
        <v>1189</v>
      </c>
      <c r="D596" s="26" t="s">
        <v>903</v>
      </c>
      <c r="E596" s="27" t="s">
        <v>96</v>
      </c>
      <c r="F596" s="28">
        <v>2</v>
      </c>
      <c r="G596" s="29">
        <v>473.97</v>
      </c>
      <c r="H596" s="29">
        <v>592.46</v>
      </c>
      <c r="I596" s="29">
        <f t="shared" si="129"/>
        <v>1184.92</v>
      </c>
      <c r="J596" s="61">
        <f t="shared" si="130"/>
        <v>4.3464001399787325E-4</v>
      </c>
      <c r="K596" s="6"/>
    </row>
    <row r="597" spans="1:11" s="30" customFormat="1" ht="25.15" customHeight="1">
      <c r="A597" s="23" t="s">
        <v>904</v>
      </c>
      <c r="B597" s="24" t="s">
        <v>1367</v>
      </c>
      <c r="C597" s="25" t="s">
        <v>1180</v>
      </c>
      <c r="D597" s="26" t="s">
        <v>905</v>
      </c>
      <c r="E597" s="27" t="s">
        <v>1302</v>
      </c>
      <c r="F597" s="28">
        <v>4</v>
      </c>
      <c r="G597" s="29">
        <v>880.65</v>
      </c>
      <c r="H597" s="29">
        <v>1100.81</v>
      </c>
      <c r="I597" s="29">
        <f t="shared" si="129"/>
        <v>4403.24</v>
      </c>
      <c r="J597" s="61">
        <f t="shared" si="130"/>
        <v>1.6151506390608607E-3</v>
      </c>
      <c r="K597" s="6"/>
    </row>
    <row r="598" spans="1:11" s="30" customFormat="1" ht="25.15" customHeight="1">
      <c r="A598" s="23" t="s">
        <v>906</v>
      </c>
      <c r="B598" s="24" t="s">
        <v>1368</v>
      </c>
      <c r="C598" s="25" t="s">
        <v>1180</v>
      </c>
      <c r="D598" s="26" t="s">
        <v>907</v>
      </c>
      <c r="E598" s="27" t="s">
        <v>1302</v>
      </c>
      <c r="F598" s="28">
        <v>12</v>
      </c>
      <c r="G598" s="29">
        <v>631.58000000000004</v>
      </c>
      <c r="H598" s="29">
        <v>789.47</v>
      </c>
      <c r="I598" s="29">
        <f t="shared" si="129"/>
        <v>9473.64</v>
      </c>
      <c r="J598" s="61">
        <f t="shared" si="130"/>
        <v>3.4750219611541806E-3</v>
      </c>
      <c r="K598" s="6"/>
    </row>
    <row r="599" spans="1:11" s="30" customFormat="1" ht="25.15" customHeight="1">
      <c r="A599" s="23" t="s">
        <v>908</v>
      </c>
      <c r="B599" s="24" t="s">
        <v>1369</v>
      </c>
      <c r="C599" s="25" t="s">
        <v>1180</v>
      </c>
      <c r="D599" s="26" t="s">
        <v>909</v>
      </c>
      <c r="E599" s="27" t="s">
        <v>1302</v>
      </c>
      <c r="F599" s="28">
        <v>9</v>
      </c>
      <c r="G599" s="29">
        <v>336.85</v>
      </c>
      <c r="H599" s="29">
        <v>421.06</v>
      </c>
      <c r="I599" s="29">
        <f t="shared" si="129"/>
        <v>3789.54</v>
      </c>
      <c r="J599" s="61">
        <f t="shared" si="130"/>
        <v>1.3900395964668506E-3</v>
      </c>
      <c r="K599" s="6"/>
    </row>
    <row r="600" spans="1:11" s="30" customFormat="1" ht="25.15" customHeight="1">
      <c r="A600" s="23" t="s">
        <v>910</v>
      </c>
      <c r="B600" s="24" t="s">
        <v>1370</v>
      </c>
      <c r="C600" s="25" t="s">
        <v>1180</v>
      </c>
      <c r="D600" s="26" t="s">
        <v>911</v>
      </c>
      <c r="E600" s="27" t="s">
        <v>1302</v>
      </c>
      <c r="F600" s="28">
        <v>2</v>
      </c>
      <c r="G600" s="29">
        <v>33</v>
      </c>
      <c r="H600" s="29">
        <v>41.25</v>
      </c>
      <c r="I600" s="29">
        <f t="shared" si="129"/>
        <v>82.5</v>
      </c>
      <c r="J600" s="61">
        <f t="shared" si="130"/>
        <v>3.0261790800074723E-5</v>
      </c>
      <c r="K600" s="6"/>
    </row>
    <row r="601" spans="1:11" s="30" customFormat="1" ht="25.15" customHeight="1">
      <c r="A601" s="23" t="s">
        <v>912</v>
      </c>
      <c r="B601" s="24" t="s">
        <v>1371</v>
      </c>
      <c r="C601" s="25" t="s">
        <v>1180</v>
      </c>
      <c r="D601" s="26" t="s">
        <v>913</v>
      </c>
      <c r="E601" s="27" t="s">
        <v>1302</v>
      </c>
      <c r="F601" s="28">
        <v>12</v>
      </c>
      <c r="G601" s="29">
        <v>70.22</v>
      </c>
      <c r="H601" s="29">
        <v>87.77</v>
      </c>
      <c r="I601" s="29">
        <f t="shared" si="129"/>
        <v>1053.24</v>
      </c>
      <c r="J601" s="61">
        <f t="shared" si="130"/>
        <v>3.8633852778509944E-4</v>
      </c>
      <c r="K601" s="6"/>
    </row>
    <row r="602" spans="1:11" s="30" customFormat="1" ht="25.15" customHeight="1">
      <c r="A602" s="23" t="s">
        <v>914</v>
      </c>
      <c r="B602" s="24" t="s">
        <v>1370</v>
      </c>
      <c r="C602" s="25" t="s">
        <v>1180</v>
      </c>
      <c r="D602" s="26" t="s">
        <v>915</v>
      </c>
      <c r="E602" s="27" t="s">
        <v>1302</v>
      </c>
      <c r="F602" s="28">
        <v>9</v>
      </c>
      <c r="G602" s="29">
        <v>33</v>
      </c>
      <c r="H602" s="29">
        <v>41.25</v>
      </c>
      <c r="I602" s="29">
        <f t="shared" si="129"/>
        <v>371.25</v>
      </c>
      <c r="J602" s="61">
        <f t="shared" si="130"/>
        <v>1.3617805860033626E-4</v>
      </c>
      <c r="K602" s="6"/>
    </row>
    <row r="603" spans="1:11" s="30" customFormat="1" ht="25.15" customHeight="1">
      <c r="A603" s="23" t="s">
        <v>916</v>
      </c>
      <c r="B603" s="24" t="s">
        <v>1265</v>
      </c>
      <c r="C603" s="25" t="s">
        <v>1180</v>
      </c>
      <c r="D603" s="26" t="s">
        <v>917</v>
      </c>
      <c r="E603" s="27" t="s">
        <v>1302</v>
      </c>
      <c r="F603" s="28">
        <v>2</v>
      </c>
      <c r="G603" s="29">
        <v>216</v>
      </c>
      <c r="H603" s="29">
        <v>270</v>
      </c>
      <c r="I603" s="29">
        <f t="shared" si="129"/>
        <v>540</v>
      </c>
      <c r="J603" s="61">
        <f t="shared" si="130"/>
        <v>1.9807717614594365E-4</v>
      </c>
      <c r="K603" s="6"/>
    </row>
    <row r="604" spans="1:11" s="30" customFormat="1" ht="25.15" customHeight="1">
      <c r="A604" s="23" t="s">
        <v>918</v>
      </c>
      <c r="B604" s="24" t="s">
        <v>1265</v>
      </c>
      <c r="C604" s="25" t="s">
        <v>1180</v>
      </c>
      <c r="D604" s="26" t="s">
        <v>919</v>
      </c>
      <c r="E604" s="27" t="s">
        <v>1302</v>
      </c>
      <c r="F604" s="28">
        <v>8</v>
      </c>
      <c r="G604" s="29">
        <v>216</v>
      </c>
      <c r="H604" s="29">
        <v>270</v>
      </c>
      <c r="I604" s="29">
        <f t="shared" si="129"/>
        <v>2160</v>
      </c>
      <c r="J604" s="61">
        <f t="shared" si="130"/>
        <v>7.923087045837746E-4</v>
      </c>
      <c r="K604" s="6"/>
    </row>
    <row r="605" spans="1:11" s="30" customFormat="1" ht="25.15" customHeight="1">
      <c r="A605" s="23" t="s">
        <v>920</v>
      </c>
      <c r="B605" s="24" t="s">
        <v>1265</v>
      </c>
      <c r="C605" s="25" t="s">
        <v>1180</v>
      </c>
      <c r="D605" s="26" t="s">
        <v>921</v>
      </c>
      <c r="E605" s="27" t="s">
        <v>1302</v>
      </c>
      <c r="F605" s="28">
        <v>4</v>
      </c>
      <c r="G605" s="29">
        <v>216</v>
      </c>
      <c r="H605" s="29">
        <v>270</v>
      </c>
      <c r="I605" s="29">
        <f t="shared" si="129"/>
        <v>1080</v>
      </c>
      <c r="J605" s="61">
        <f t="shared" si="130"/>
        <v>3.961543522918873E-4</v>
      </c>
      <c r="K605" s="6"/>
    </row>
    <row r="606" spans="1:11" s="30" customFormat="1" ht="25.15" customHeight="1">
      <c r="A606" s="23" t="s">
        <v>922</v>
      </c>
      <c r="B606" s="24" t="s">
        <v>1372</v>
      </c>
      <c r="C606" s="25" t="s">
        <v>1180</v>
      </c>
      <c r="D606" s="26" t="s">
        <v>923</v>
      </c>
      <c r="E606" s="27" t="s">
        <v>1302</v>
      </c>
      <c r="F606" s="28">
        <v>1</v>
      </c>
      <c r="G606" s="29">
        <v>817.02</v>
      </c>
      <c r="H606" s="29">
        <v>1021.27</v>
      </c>
      <c r="I606" s="29">
        <f t="shared" si="129"/>
        <v>1021.27</v>
      </c>
      <c r="J606" s="61">
        <f t="shared" si="130"/>
        <v>3.7461162533808861E-4</v>
      </c>
      <c r="K606" s="6"/>
    </row>
    <row r="607" spans="1:11" s="30" customFormat="1" ht="25.15" customHeight="1">
      <c r="A607" s="23" t="s">
        <v>924</v>
      </c>
      <c r="B607" s="51" t="s">
        <v>1373</v>
      </c>
      <c r="C607" s="43" t="s">
        <v>1180</v>
      </c>
      <c r="D607" s="52" t="s">
        <v>925</v>
      </c>
      <c r="E607" s="51" t="s">
        <v>1302</v>
      </c>
      <c r="F607" s="43">
        <v>7</v>
      </c>
      <c r="G607" s="29">
        <v>107.47</v>
      </c>
      <c r="H607" s="29">
        <v>134.33000000000001</v>
      </c>
      <c r="I607" s="29">
        <f t="shared" si="129"/>
        <v>940.31000000000006</v>
      </c>
      <c r="J607" s="61">
        <f t="shared" si="130"/>
        <v>3.4491472129961534E-4</v>
      </c>
      <c r="K607" s="6"/>
    </row>
    <row r="608" spans="1:11" s="30" customFormat="1" ht="25.15" customHeight="1">
      <c r="A608" s="23" t="s">
        <v>926</v>
      </c>
      <c r="B608" s="24" t="s">
        <v>1374</v>
      </c>
      <c r="C608" s="25" t="s">
        <v>1180</v>
      </c>
      <c r="D608" s="26" t="s">
        <v>927</v>
      </c>
      <c r="E608" s="27" t="s">
        <v>1302</v>
      </c>
      <c r="F608" s="28">
        <v>14</v>
      </c>
      <c r="G608" s="29">
        <v>125.73</v>
      </c>
      <c r="H608" s="29">
        <v>157.16</v>
      </c>
      <c r="I608" s="29">
        <f t="shared" si="129"/>
        <v>2200.2399999999998</v>
      </c>
      <c r="J608" s="61">
        <f t="shared" si="130"/>
        <v>8.0706912230250189E-4</v>
      </c>
      <c r="K608" s="6"/>
    </row>
    <row r="609" spans="1:11" s="30" customFormat="1" ht="25.15" customHeight="1">
      <c r="A609" s="23" t="s">
        <v>928</v>
      </c>
      <c r="B609" s="51" t="s">
        <v>1373</v>
      </c>
      <c r="C609" s="43" t="s">
        <v>1180</v>
      </c>
      <c r="D609" s="52" t="s">
        <v>929</v>
      </c>
      <c r="E609" s="51" t="s">
        <v>1302</v>
      </c>
      <c r="F609" s="43">
        <v>5</v>
      </c>
      <c r="G609" s="29">
        <v>107.47</v>
      </c>
      <c r="H609" s="29">
        <v>134.33000000000001</v>
      </c>
      <c r="I609" s="29">
        <f t="shared" si="129"/>
        <v>671.65000000000009</v>
      </c>
      <c r="J609" s="61">
        <f t="shared" si="130"/>
        <v>2.4636765807115382E-4</v>
      </c>
      <c r="K609" s="6"/>
    </row>
    <row r="610" spans="1:11" s="30" customFormat="1" ht="25.15" customHeight="1">
      <c r="A610" s="23" t="s">
        <v>930</v>
      </c>
      <c r="B610" s="51" t="s">
        <v>1375</v>
      </c>
      <c r="C610" s="43" t="s">
        <v>1189</v>
      </c>
      <c r="D610" s="52" t="s">
        <v>931</v>
      </c>
      <c r="E610" s="51" t="s">
        <v>96</v>
      </c>
      <c r="F610" s="43">
        <v>3</v>
      </c>
      <c r="G610" s="29">
        <v>153.97999999999999</v>
      </c>
      <c r="H610" s="29">
        <v>192.47</v>
      </c>
      <c r="I610" s="29">
        <f t="shared" si="129"/>
        <v>577.41</v>
      </c>
      <c r="J610" s="61">
        <f t="shared" si="130"/>
        <v>2.1179952273783206E-4</v>
      </c>
      <c r="K610" s="6"/>
    </row>
    <row r="611" spans="1:11" s="30" customFormat="1" ht="25.15" customHeight="1">
      <c r="A611" s="23" t="s">
        <v>932</v>
      </c>
      <c r="B611" s="24" t="s">
        <v>1376</v>
      </c>
      <c r="C611" s="25" t="s">
        <v>1207</v>
      </c>
      <c r="D611" s="26" t="s">
        <v>1377</v>
      </c>
      <c r="E611" s="27" t="s">
        <v>1302</v>
      </c>
      <c r="F611" s="28">
        <v>4</v>
      </c>
      <c r="G611" s="29">
        <v>128.29</v>
      </c>
      <c r="H611" s="29">
        <v>160.36000000000001</v>
      </c>
      <c r="I611" s="29">
        <f t="shared" si="129"/>
        <v>641.44000000000005</v>
      </c>
      <c r="J611" s="61">
        <f t="shared" si="130"/>
        <v>2.3528634049454464E-4</v>
      </c>
      <c r="K611" s="6"/>
    </row>
    <row r="612" spans="1:11" s="30" customFormat="1" ht="25.15" customHeight="1">
      <c r="A612" s="23" t="s">
        <v>933</v>
      </c>
      <c r="B612" s="51" t="s">
        <v>1373</v>
      </c>
      <c r="C612" s="43" t="s">
        <v>1180</v>
      </c>
      <c r="D612" s="52" t="s">
        <v>934</v>
      </c>
      <c r="E612" s="51" t="s">
        <v>1302</v>
      </c>
      <c r="F612" s="43">
        <v>7</v>
      </c>
      <c r="G612" s="29">
        <v>107.47</v>
      </c>
      <c r="H612" s="29">
        <v>134.33000000000001</v>
      </c>
      <c r="I612" s="29">
        <f t="shared" si="129"/>
        <v>940.31000000000006</v>
      </c>
      <c r="J612" s="61">
        <f t="shared" si="130"/>
        <v>3.4491472129961534E-4</v>
      </c>
      <c r="K612" s="6"/>
    </row>
    <row r="613" spans="1:11" s="30" customFormat="1" ht="25.15" customHeight="1">
      <c r="A613" s="23" t="s">
        <v>935</v>
      </c>
      <c r="B613" s="51" t="s">
        <v>1378</v>
      </c>
      <c r="C613" s="43" t="s">
        <v>1180</v>
      </c>
      <c r="D613" s="52" t="s">
        <v>936</v>
      </c>
      <c r="E613" s="51" t="s">
        <v>1302</v>
      </c>
      <c r="F613" s="43">
        <v>6</v>
      </c>
      <c r="G613" s="29">
        <v>24.7</v>
      </c>
      <c r="H613" s="29">
        <v>30.87</v>
      </c>
      <c r="I613" s="29">
        <f t="shared" si="129"/>
        <v>185.22</v>
      </c>
      <c r="J613" s="61">
        <f t="shared" si="130"/>
        <v>6.7940471418058673E-5</v>
      </c>
      <c r="K613" s="6"/>
    </row>
    <row r="614" spans="1:11" s="30" customFormat="1" ht="25.15" customHeight="1">
      <c r="A614" s="23" t="s">
        <v>937</v>
      </c>
      <c r="B614" s="51" t="s">
        <v>1378</v>
      </c>
      <c r="C614" s="43" t="s">
        <v>1180</v>
      </c>
      <c r="D614" s="52" t="s">
        <v>938</v>
      </c>
      <c r="E614" s="51" t="s">
        <v>1302</v>
      </c>
      <c r="F614" s="43">
        <v>11</v>
      </c>
      <c r="G614" s="29">
        <v>24.7</v>
      </c>
      <c r="H614" s="29">
        <v>30.87</v>
      </c>
      <c r="I614" s="29">
        <f t="shared" si="129"/>
        <v>339.57</v>
      </c>
      <c r="J614" s="61">
        <f t="shared" si="130"/>
        <v>1.2455753093310756E-4</v>
      </c>
      <c r="K614" s="6"/>
    </row>
    <row r="615" spans="1:11" s="30" customFormat="1" ht="25.15" customHeight="1">
      <c r="A615" s="23" t="s">
        <v>939</v>
      </c>
      <c r="B615" s="51" t="s">
        <v>1379</v>
      </c>
      <c r="C615" s="43" t="s">
        <v>1180</v>
      </c>
      <c r="D615" s="52" t="s">
        <v>940</v>
      </c>
      <c r="E615" s="51" t="s">
        <v>1302</v>
      </c>
      <c r="F615" s="43">
        <v>1</v>
      </c>
      <c r="G615" s="29">
        <v>73.75</v>
      </c>
      <c r="H615" s="29">
        <v>92.18</v>
      </c>
      <c r="I615" s="29">
        <f t="shared" si="129"/>
        <v>92.18</v>
      </c>
      <c r="J615" s="61">
        <f t="shared" si="130"/>
        <v>3.3812507587283492E-5</v>
      </c>
      <c r="K615" s="6"/>
    </row>
    <row r="616" spans="1:11" s="30" customFormat="1" ht="25.15" customHeight="1">
      <c r="A616" s="23" t="s">
        <v>941</v>
      </c>
      <c r="B616" s="24" t="s">
        <v>1380</v>
      </c>
      <c r="C616" s="25" t="s">
        <v>1180</v>
      </c>
      <c r="D616" s="26" t="s">
        <v>942</v>
      </c>
      <c r="E616" s="27" t="s">
        <v>1302</v>
      </c>
      <c r="F616" s="28">
        <v>19</v>
      </c>
      <c r="G616" s="29">
        <v>68.790000000000006</v>
      </c>
      <c r="H616" s="29">
        <v>85.98</v>
      </c>
      <c r="I616" s="29">
        <f t="shared" si="129"/>
        <v>1633.6200000000001</v>
      </c>
      <c r="J616" s="61">
        <f t="shared" si="130"/>
        <v>5.9922747499173423E-4</v>
      </c>
      <c r="K616" s="6"/>
    </row>
    <row r="617" spans="1:11" s="30" customFormat="1" ht="25.15" customHeight="1">
      <c r="A617" s="23" t="s">
        <v>943</v>
      </c>
      <c r="B617" s="24" t="s">
        <v>1381</v>
      </c>
      <c r="C617" s="25" t="s">
        <v>1180</v>
      </c>
      <c r="D617" s="26" t="s">
        <v>944</v>
      </c>
      <c r="E617" s="27" t="s">
        <v>1302</v>
      </c>
      <c r="F617" s="28">
        <v>5</v>
      </c>
      <c r="G617" s="29">
        <v>24.82</v>
      </c>
      <c r="H617" s="29">
        <v>31.02</v>
      </c>
      <c r="I617" s="29">
        <f t="shared" si="129"/>
        <v>155.1</v>
      </c>
      <c r="J617" s="61">
        <f t="shared" si="130"/>
        <v>5.6892166704140479E-5</v>
      </c>
      <c r="K617" s="6"/>
    </row>
    <row r="618" spans="1:11" s="30" customFormat="1" ht="25.15" customHeight="1">
      <c r="A618" s="23" t="s">
        <v>945</v>
      </c>
      <c r="B618" s="24" t="s">
        <v>1382</v>
      </c>
      <c r="C618" s="25" t="s">
        <v>1180</v>
      </c>
      <c r="D618" s="26" t="s">
        <v>946</v>
      </c>
      <c r="E618" s="27" t="s">
        <v>1302</v>
      </c>
      <c r="F618" s="28">
        <v>8</v>
      </c>
      <c r="G618" s="29">
        <v>39.17</v>
      </c>
      <c r="H618" s="29">
        <v>48.96</v>
      </c>
      <c r="I618" s="29">
        <f t="shared" si="129"/>
        <v>391.68</v>
      </c>
      <c r="J618" s="61">
        <f t="shared" si="130"/>
        <v>1.4367197843119113E-4</v>
      </c>
      <c r="K618" s="6"/>
    </row>
    <row r="619" spans="1:11" s="30" customFormat="1" ht="25.15" customHeight="1">
      <c r="A619" s="23" t="s">
        <v>947</v>
      </c>
      <c r="B619" s="24" t="s">
        <v>1383</v>
      </c>
      <c r="C619" s="25" t="s">
        <v>1180</v>
      </c>
      <c r="D619" s="26" t="s">
        <v>948</v>
      </c>
      <c r="E619" s="27" t="s">
        <v>1302</v>
      </c>
      <c r="F619" s="28">
        <v>6</v>
      </c>
      <c r="G619" s="29">
        <v>67.41</v>
      </c>
      <c r="H619" s="29">
        <v>84.26</v>
      </c>
      <c r="I619" s="29">
        <f t="shared" si="129"/>
        <v>505.56000000000006</v>
      </c>
      <c r="J619" s="61">
        <f t="shared" si="130"/>
        <v>1.8544425402285792E-4</v>
      </c>
      <c r="K619" s="6"/>
    </row>
    <row r="620" spans="1:11" s="30" customFormat="1" ht="25.15" customHeight="1">
      <c r="A620" s="23" t="s">
        <v>949</v>
      </c>
      <c r="B620" s="24" t="s">
        <v>1384</v>
      </c>
      <c r="C620" s="25" t="s">
        <v>1180</v>
      </c>
      <c r="D620" s="26" t="s">
        <v>950</v>
      </c>
      <c r="E620" s="27" t="s">
        <v>1302</v>
      </c>
      <c r="F620" s="28">
        <v>5</v>
      </c>
      <c r="G620" s="29">
        <v>235.74</v>
      </c>
      <c r="H620" s="29">
        <v>294.67</v>
      </c>
      <c r="I620" s="29">
        <f t="shared" si="129"/>
        <v>1473.3500000000001</v>
      </c>
      <c r="J620" s="61">
        <f t="shared" si="130"/>
        <v>5.4043890273078907E-4</v>
      </c>
      <c r="K620" s="6"/>
    </row>
    <row r="621" spans="1:11" s="30" customFormat="1" ht="25.15" customHeight="1">
      <c r="A621" s="23" t="s">
        <v>951</v>
      </c>
      <c r="B621" s="24" t="s">
        <v>1385</v>
      </c>
      <c r="C621" s="25" t="s">
        <v>1180</v>
      </c>
      <c r="D621" s="26" t="s">
        <v>952</v>
      </c>
      <c r="E621" s="27" t="s">
        <v>1302</v>
      </c>
      <c r="F621" s="28">
        <v>39</v>
      </c>
      <c r="G621" s="29">
        <v>60.55</v>
      </c>
      <c r="H621" s="29">
        <v>75.680000000000007</v>
      </c>
      <c r="I621" s="29">
        <f t="shared" si="129"/>
        <v>2951.5200000000004</v>
      </c>
      <c r="J621" s="61">
        <f t="shared" si="130"/>
        <v>1.0826458276634735E-3</v>
      </c>
      <c r="K621" s="6"/>
    </row>
    <row r="622" spans="1:11" s="30" customFormat="1" ht="25.15" customHeight="1">
      <c r="A622" s="23" t="s">
        <v>953</v>
      </c>
      <c r="B622" s="24" t="s">
        <v>1386</v>
      </c>
      <c r="C622" s="25" t="s">
        <v>1180</v>
      </c>
      <c r="D622" s="26" t="s">
        <v>954</v>
      </c>
      <c r="E622" s="27" t="s">
        <v>1302</v>
      </c>
      <c r="F622" s="28">
        <v>10</v>
      </c>
      <c r="G622" s="29">
        <v>74.12</v>
      </c>
      <c r="H622" s="29">
        <v>92.65</v>
      </c>
      <c r="I622" s="29">
        <f t="shared" si="129"/>
        <v>926.5</v>
      </c>
      <c r="J622" s="61">
        <f t="shared" si="130"/>
        <v>3.3984908092447554E-4</v>
      </c>
      <c r="K622" s="6"/>
    </row>
    <row r="623" spans="1:11" s="30" customFormat="1" ht="25.15" customHeight="1">
      <c r="A623" s="23" t="s">
        <v>955</v>
      </c>
      <c r="B623" s="24" t="s">
        <v>1387</v>
      </c>
      <c r="C623" s="25" t="s">
        <v>1180</v>
      </c>
      <c r="D623" s="26" t="s">
        <v>956</v>
      </c>
      <c r="E623" s="27" t="s">
        <v>1302</v>
      </c>
      <c r="F623" s="28">
        <v>12</v>
      </c>
      <c r="G623" s="29">
        <v>107.79</v>
      </c>
      <c r="H623" s="29">
        <v>134.72999999999999</v>
      </c>
      <c r="I623" s="29">
        <f t="shared" si="129"/>
        <v>1616.7599999999998</v>
      </c>
      <c r="J623" s="61">
        <f t="shared" si="130"/>
        <v>5.9304306538095523E-4</v>
      </c>
      <c r="K623" s="6"/>
    </row>
    <row r="624" spans="1:11" s="30" customFormat="1" ht="25.15" customHeight="1">
      <c r="A624" s="23" t="s">
        <v>957</v>
      </c>
      <c r="B624" s="24" t="s">
        <v>1388</v>
      </c>
      <c r="C624" s="25" t="s">
        <v>1180</v>
      </c>
      <c r="D624" s="26" t="s">
        <v>958</v>
      </c>
      <c r="E624" s="27" t="s">
        <v>1302</v>
      </c>
      <c r="F624" s="28">
        <v>11</v>
      </c>
      <c r="G624" s="29">
        <v>76.989999999999995</v>
      </c>
      <c r="H624" s="29">
        <v>96.23</v>
      </c>
      <c r="I624" s="29">
        <f t="shared" si="129"/>
        <v>1058.53</v>
      </c>
      <c r="J624" s="61">
        <f t="shared" si="130"/>
        <v>3.8827895049215876E-4</v>
      </c>
      <c r="K624" s="6"/>
    </row>
    <row r="625" spans="1:11" s="30" customFormat="1" ht="25.15" customHeight="1">
      <c r="A625" s="23" t="s">
        <v>959</v>
      </c>
      <c r="B625" s="24" t="s">
        <v>1388</v>
      </c>
      <c r="C625" s="25" t="s">
        <v>1180</v>
      </c>
      <c r="D625" s="26" t="s">
        <v>960</v>
      </c>
      <c r="E625" s="27" t="s">
        <v>1302</v>
      </c>
      <c r="F625" s="28">
        <v>7</v>
      </c>
      <c r="G625" s="29">
        <v>76.989999999999995</v>
      </c>
      <c r="H625" s="29">
        <v>96.23</v>
      </c>
      <c r="I625" s="29">
        <f t="shared" si="129"/>
        <v>673.61</v>
      </c>
      <c r="J625" s="61">
        <f t="shared" si="130"/>
        <v>2.470866048586465E-4</v>
      </c>
      <c r="K625" s="6"/>
    </row>
    <row r="626" spans="1:11" s="30" customFormat="1" ht="25.15" customHeight="1">
      <c r="A626" s="23" t="s">
        <v>961</v>
      </c>
      <c r="B626" s="24" t="s">
        <v>1389</v>
      </c>
      <c r="C626" s="25" t="s">
        <v>1180</v>
      </c>
      <c r="D626" s="26" t="s">
        <v>962</v>
      </c>
      <c r="E626" s="27" t="s">
        <v>1302</v>
      </c>
      <c r="F626" s="43">
        <v>12</v>
      </c>
      <c r="G626" s="29">
        <v>111.32</v>
      </c>
      <c r="H626" s="29">
        <v>139.15</v>
      </c>
      <c r="I626" s="29">
        <f t="shared" si="129"/>
        <v>1669.8000000000002</v>
      </c>
      <c r="J626" s="61">
        <f t="shared" ref="J626:J647" si="131">I626/$I$754</f>
        <v>6.1249864579351247E-4</v>
      </c>
      <c r="K626" s="6"/>
    </row>
    <row r="627" spans="1:11" s="30" customFormat="1" ht="25.15" customHeight="1">
      <c r="A627" s="23" t="s">
        <v>963</v>
      </c>
      <c r="B627" s="24" t="s">
        <v>1390</v>
      </c>
      <c r="C627" s="25" t="s">
        <v>1180</v>
      </c>
      <c r="D627" s="26" t="s">
        <v>964</v>
      </c>
      <c r="E627" s="27" t="s">
        <v>1302</v>
      </c>
      <c r="F627" s="43">
        <v>4</v>
      </c>
      <c r="G627" s="29">
        <v>129.71</v>
      </c>
      <c r="H627" s="29">
        <v>162.13</v>
      </c>
      <c r="I627" s="29">
        <f t="shared" si="129"/>
        <v>648.52</v>
      </c>
      <c r="J627" s="61">
        <f t="shared" si="131"/>
        <v>2.3788335235956919E-4</v>
      </c>
      <c r="K627" s="6"/>
    </row>
    <row r="628" spans="1:11" s="30" customFormat="1" ht="25.15" customHeight="1">
      <c r="A628" s="23" t="s">
        <v>965</v>
      </c>
      <c r="B628" s="24" t="s">
        <v>1391</v>
      </c>
      <c r="C628" s="25" t="s">
        <v>1180</v>
      </c>
      <c r="D628" s="26" t="s">
        <v>966</v>
      </c>
      <c r="E628" s="27" t="s">
        <v>1302</v>
      </c>
      <c r="F628" s="43">
        <v>4</v>
      </c>
      <c r="G628" s="29">
        <v>528.88</v>
      </c>
      <c r="H628" s="29">
        <v>661.1</v>
      </c>
      <c r="I628" s="29">
        <f t="shared" si="129"/>
        <v>2644.4</v>
      </c>
      <c r="J628" s="61">
        <f t="shared" si="131"/>
        <v>9.6999126777839518E-4</v>
      </c>
      <c r="K628" s="6"/>
    </row>
    <row r="629" spans="1:11" s="30" customFormat="1" ht="25.15" customHeight="1">
      <c r="A629" s="23" t="s">
        <v>967</v>
      </c>
      <c r="B629" s="24" t="s">
        <v>1392</v>
      </c>
      <c r="C629" s="25" t="s">
        <v>1180</v>
      </c>
      <c r="D629" s="26" t="s">
        <v>968</v>
      </c>
      <c r="E629" s="27" t="s">
        <v>1302</v>
      </c>
      <c r="F629" s="28">
        <v>5</v>
      </c>
      <c r="G629" s="29">
        <v>308.10000000000002</v>
      </c>
      <c r="H629" s="29">
        <v>385.12</v>
      </c>
      <c r="I629" s="29">
        <f t="shared" si="129"/>
        <v>1925.6</v>
      </c>
      <c r="J629" s="61">
        <f t="shared" si="131"/>
        <v>7.063285377530168E-4</v>
      </c>
      <c r="K629" s="6"/>
    </row>
    <row r="630" spans="1:11" s="30" customFormat="1" ht="25.15" customHeight="1">
      <c r="A630" s="23" t="s">
        <v>969</v>
      </c>
      <c r="B630" s="24" t="s">
        <v>1393</v>
      </c>
      <c r="C630" s="25" t="s">
        <v>1180</v>
      </c>
      <c r="D630" s="26" t="s">
        <v>970</v>
      </c>
      <c r="E630" s="27" t="s">
        <v>1302</v>
      </c>
      <c r="F630" s="28">
        <v>23</v>
      </c>
      <c r="G630" s="29">
        <v>371.62</v>
      </c>
      <c r="H630" s="29">
        <v>464.52</v>
      </c>
      <c r="I630" s="29">
        <f t="shared" si="129"/>
        <v>10683.96</v>
      </c>
      <c r="J630" s="61">
        <f t="shared" si="131"/>
        <v>3.9189789386226215E-3</v>
      </c>
      <c r="K630" s="6"/>
    </row>
    <row r="631" spans="1:11" s="30" customFormat="1" ht="25.15" customHeight="1">
      <c r="A631" s="23" t="s">
        <v>971</v>
      </c>
      <c r="B631" s="24" t="s">
        <v>1394</v>
      </c>
      <c r="C631" s="25" t="s">
        <v>1180</v>
      </c>
      <c r="D631" s="26" t="s">
        <v>972</v>
      </c>
      <c r="E631" s="27" t="s">
        <v>1302</v>
      </c>
      <c r="F631" s="28">
        <v>1</v>
      </c>
      <c r="G631" s="29">
        <v>8250.9699999999993</v>
      </c>
      <c r="H631" s="29">
        <v>10313.709999999999</v>
      </c>
      <c r="I631" s="29">
        <f t="shared" si="129"/>
        <v>10313.709999999999</v>
      </c>
      <c r="J631" s="61">
        <f t="shared" si="131"/>
        <v>3.7831676896077412E-3</v>
      </c>
      <c r="K631" s="6"/>
    </row>
    <row r="632" spans="1:11" s="30" customFormat="1" ht="25.15" customHeight="1">
      <c r="A632" s="23" t="s">
        <v>973</v>
      </c>
      <c r="B632" s="24" t="s">
        <v>1395</v>
      </c>
      <c r="C632" s="25" t="s">
        <v>1180</v>
      </c>
      <c r="D632" s="26" t="s">
        <v>974</v>
      </c>
      <c r="E632" s="27" t="s">
        <v>1292</v>
      </c>
      <c r="F632" s="28">
        <v>23</v>
      </c>
      <c r="G632" s="29">
        <v>21.31</v>
      </c>
      <c r="H632" s="29">
        <v>26.63</v>
      </c>
      <c r="I632" s="29">
        <f t="shared" si="129"/>
        <v>612.49</v>
      </c>
      <c r="J632" s="61">
        <f t="shared" si="131"/>
        <v>2.2466720299560929E-4</v>
      </c>
      <c r="K632" s="6"/>
    </row>
    <row r="633" spans="1:11" s="30" customFormat="1" ht="25.15" customHeight="1">
      <c r="A633" s="23" t="s">
        <v>975</v>
      </c>
      <c r="B633" s="24" t="s">
        <v>1396</v>
      </c>
      <c r="C633" s="25" t="s">
        <v>1180</v>
      </c>
      <c r="D633" s="26" t="s">
        <v>976</v>
      </c>
      <c r="E633" s="27" t="s">
        <v>1302</v>
      </c>
      <c r="F633" s="28">
        <v>1</v>
      </c>
      <c r="G633" s="29">
        <v>144.1</v>
      </c>
      <c r="H633" s="29">
        <v>180.12</v>
      </c>
      <c r="I633" s="29">
        <f t="shared" si="129"/>
        <v>180.12</v>
      </c>
      <c r="J633" s="61">
        <f t="shared" si="131"/>
        <v>6.6069742532235873E-5</v>
      </c>
      <c r="K633" s="6"/>
    </row>
    <row r="634" spans="1:11" s="30" customFormat="1" ht="25.15" customHeight="1">
      <c r="A634" s="23" t="s">
        <v>977</v>
      </c>
      <c r="B634" s="24" t="s">
        <v>1397</v>
      </c>
      <c r="C634" s="25" t="s">
        <v>1180</v>
      </c>
      <c r="D634" s="26" t="s">
        <v>978</v>
      </c>
      <c r="E634" s="27" t="s">
        <v>1302</v>
      </c>
      <c r="F634" s="28">
        <v>1</v>
      </c>
      <c r="G634" s="29">
        <v>89.87</v>
      </c>
      <c r="H634" s="29">
        <v>112.33</v>
      </c>
      <c r="I634" s="29">
        <f t="shared" si="129"/>
        <v>112.33</v>
      </c>
      <c r="J634" s="61">
        <f t="shared" si="131"/>
        <v>4.120372073421083E-5</v>
      </c>
      <c r="K634" s="6"/>
    </row>
    <row r="635" spans="1:11" s="30" customFormat="1" ht="34.9" customHeight="1">
      <c r="A635" s="23" t="s">
        <v>979</v>
      </c>
      <c r="B635" s="24" t="s">
        <v>1398</v>
      </c>
      <c r="C635" s="25" t="s">
        <v>1189</v>
      </c>
      <c r="D635" s="26" t="s">
        <v>1399</v>
      </c>
      <c r="E635" s="27" t="s">
        <v>96</v>
      </c>
      <c r="F635" s="28">
        <v>9</v>
      </c>
      <c r="G635" s="29">
        <v>248.4</v>
      </c>
      <c r="H635" s="29">
        <v>310.5</v>
      </c>
      <c r="I635" s="29">
        <f t="shared" si="129"/>
        <v>2794.5</v>
      </c>
      <c r="J635" s="61">
        <f t="shared" si="131"/>
        <v>1.0250493865552584E-3</v>
      </c>
      <c r="K635" s="6"/>
    </row>
    <row r="636" spans="1:11" s="30" customFormat="1" ht="25.15" customHeight="1">
      <c r="A636" s="23" t="s">
        <v>980</v>
      </c>
      <c r="B636" s="24" t="s">
        <v>1400</v>
      </c>
      <c r="C636" s="25" t="s">
        <v>1189</v>
      </c>
      <c r="D636" s="26" t="s">
        <v>981</v>
      </c>
      <c r="E636" s="27" t="s">
        <v>96</v>
      </c>
      <c r="F636" s="28">
        <v>1</v>
      </c>
      <c r="G636" s="29">
        <v>1510.69</v>
      </c>
      <c r="H636" s="29">
        <v>1888.36</v>
      </c>
      <c r="I636" s="29">
        <f t="shared" si="129"/>
        <v>1888.36</v>
      </c>
      <c r="J636" s="61">
        <f t="shared" si="131"/>
        <v>6.9266854879065573E-4</v>
      </c>
      <c r="K636" s="6"/>
    </row>
    <row r="637" spans="1:11" s="30" customFormat="1" ht="25.15" customHeight="1">
      <c r="A637" s="23" t="s">
        <v>982</v>
      </c>
      <c r="B637" s="24" t="s">
        <v>1401</v>
      </c>
      <c r="C637" s="25" t="s">
        <v>1180</v>
      </c>
      <c r="D637" s="26" t="s">
        <v>983</v>
      </c>
      <c r="E637" s="27" t="s">
        <v>1302</v>
      </c>
      <c r="F637" s="28">
        <v>9</v>
      </c>
      <c r="G637" s="29">
        <v>259.08</v>
      </c>
      <c r="H637" s="29">
        <v>323.85000000000002</v>
      </c>
      <c r="I637" s="29">
        <f t="shared" si="129"/>
        <v>2914.65</v>
      </c>
      <c r="J637" s="61">
        <f t="shared" si="131"/>
        <v>1.0691215582477307E-3</v>
      </c>
      <c r="K637" s="6"/>
    </row>
    <row r="638" spans="1:11" s="30" customFormat="1" ht="25.15" customHeight="1">
      <c r="A638" s="23" t="s">
        <v>984</v>
      </c>
      <c r="B638" s="24" t="s">
        <v>1402</v>
      </c>
      <c r="C638" s="25" t="s">
        <v>1189</v>
      </c>
      <c r="D638" s="26" t="s">
        <v>985</v>
      </c>
      <c r="E638" s="27" t="s">
        <v>96</v>
      </c>
      <c r="F638" s="28">
        <v>2</v>
      </c>
      <c r="G638" s="29">
        <v>531.12</v>
      </c>
      <c r="H638" s="29">
        <v>663.9</v>
      </c>
      <c r="I638" s="29">
        <f t="shared" si="129"/>
        <v>1327.8</v>
      </c>
      <c r="J638" s="61">
        <f t="shared" si="131"/>
        <v>4.8704976756774805E-4</v>
      </c>
      <c r="K638" s="6"/>
    </row>
    <row r="639" spans="1:11" s="30" customFormat="1" ht="25.15" customHeight="1">
      <c r="A639" s="23" t="s">
        <v>986</v>
      </c>
      <c r="B639" s="24" t="s">
        <v>1403</v>
      </c>
      <c r="C639" s="25" t="s">
        <v>1180</v>
      </c>
      <c r="D639" s="26" t="s">
        <v>987</v>
      </c>
      <c r="E639" s="27" t="s">
        <v>1302</v>
      </c>
      <c r="F639" s="28">
        <v>6</v>
      </c>
      <c r="G639" s="29">
        <v>1.7</v>
      </c>
      <c r="H639" s="29">
        <v>2.12</v>
      </c>
      <c r="I639" s="29">
        <f t="shared" si="129"/>
        <v>12.72</v>
      </c>
      <c r="J639" s="61">
        <f t="shared" si="131"/>
        <v>4.6658179269933396E-6</v>
      </c>
      <c r="K639" s="6"/>
    </row>
    <row r="640" spans="1:11" s="30" customFormat="1" ht="25.15" customHeight="1">
      <c r="A640" s="23" t="s">
        <v>988</v>
      </c>
      <c r="B640" s="24" t="s">
        <v>1404</v>
      </c>
      <c r="C640" s="25" t="s">
        <v>1180</v>
      </c>
      <c r="D640" s="26" t="s">
        <v>989</v>
      </c>
      <c r="E640" s="27" t="s">
        <v>1302</v>
      </c>
      <c r="F640" s="28">
        <v>13</v>
      </c>
      <c r="G640" s="29">
        <v>2.0499999999999998</v>
      </c>
      <c r="H640" s="29">
        <v>2.56</v>
      </c>
      <c r="I640" s="29">
        <f t="shared" si="129"/>
        <v>33.28</v>
      </c>
      <c r="J640" s="61">
        <f t="shared" si="131"/>
        <v>1.2207423003957416E-5</v>
      </c>
      <c r="K640" s="6"/>
    </row>
    <row r="641" spans="1:11" s="30" customFormat="1" ht="25.15" customHeight="1">
      <c r="A641" s="23" t="s">
        <v>990</v>
      </c>
      <c r="B641" s="24" t="s">
        <v>1405</v>
      </c>
      <c r="C641" s="25" t="s">
        <v>1180</v>
      </c>
      <c r="D641" s="26" t="s">
        <v>991</v>
      </c>
      <c r="E641" s="27" t="s">
        <v>1302</v>
      </c>
      <c r="F641" s="28">
        <v>13</v>
      </c>
      <c r="G641" s="29">
        <v>2.2599999999999998</v>
      </c>
      <c r="H641" s="29">
        <v>2.82</v>
      </c>
      <c r="I641" s="29">
        <f t="shared" si="129"/>
        <v>36.659999999999997</v>
      </c>
      <c r="J641" s="61">
        <f t="shared" si="131"/>
        <v>1.3447239402796839E-5</v>
      </c>
      <c r="K641" s="6"/>
    </row>
    <row r="642" spans="1:11" s="30" customFormat="1" ht="25.15" customHeight="1">
      <c r="A642" s="23" t="s">
        <v>992</v>
      </c>
      <c r="B642" s="24" t="s">
        <v>1406</v>
      </c>
      <c r="C642" s="25" t="s">
        <v>1180</v>
      </c>
      <c r="D642" s="26" t="s">
        <v>993</v>
      </c>
      <c r="E642" s="27" t="s">
        <v>1302</v>
      </c>
      <c r="F642" s="28">
        <v>20</v>
      </c>
      <c r="G642" s="29">
        <v>3.33</v>
      </c>
      <c r="H642" s="29">
        <v>4.16</v>
      </c>
      <c r="I642" s="29">
        <f t="shared" si="129"/>
        <v>83.2</v>
      </c>
      <c r="J642" s="61">
        <f t="shared" si="131"/>
        <v>3.0518557509893538E-5</v>
      </c>
      <c r="K642" s="6"/>
    </row>
    <row r="643" spans="1:11" s="30" customFormat="1" ht="25.15" customHeight="1">
      <c r="A643" s="23" t="s">
        <v>994</v>
      </c>
      <c r="B643" s="24" t="s">
        <v>1407</v>
      </c>
      <c r="C643" s="25" t="s">
        <v>1180</v>
      </c>
      <c r="D643" s="26" t="s">
        <v>995</v>
      </c>
      <c r="E643" s="27" t="s">
        <v>1302</v>
      </c>
      <c r="F643" s="28">
        <v>8</v>
      </c>
      <c r="G643" s="29">
        <v>5.42</v>
      </c>
      <c r="H643" s="29">
        <v>6.77</v>
      </c>
      <c r="I643" s="29">
        <f t="shared" si="129"/>
        <v>54.16</v>
      </c>
      <c r="J643" s="61">
        <f t="shared" si="131"/>
        <v>1.9866407148267235E-5</v>
      </c>
      <c r="K643" s="6"/>
    </row>
    <row r="644" spans="1:11" s="30" customFormat="1" ht="25.15" customHeight="1">
      <c r="A644" s="23" t="s">
        <v>996</v>
      </c>
      <c r="B644" s="24" t="s">
        <v>1408</v>
      </c>
      <c r="C644" s="25" t="s">
        <v>1180</v>
      </c>
      <c r="D644" s="26" t="s">
        <v>997</v>
      </c>
      <c r="E644" s="27" t="s">
        <v>1302</v>
      </c>
      <c r="F644" s="28">
        <v>32</v>
      </c>
      <c r="G644" s="29">
        <v>19.91</v>
      </c>
      <c r="H644" s="29">
        <v>24.88</v>
      </c>
      <c r="I644" s="29">
        <f t="shared" si="129"/>
        <v>796.16</v>
      </c>
      <c r="J644" s="61">
        <f t="shared" si="131"/>
        <v>2.92039119556212E-4</v>
      </c>
      <c r="K644" s="6"/>
    </row>
    <row r="645" spans="1:11" s="30" customFormat="1" ht="25.15" customHeight="1">
      <c r="A645" s="23" t="s">
        <v>998</v>
      </c>
      <c r="B645" s="24" t="s">
        <v>1409</v>
      </c>
      <c r="C645" s="25" t="s">
        <v>1207</v>
      </c>
      <c r="D645" s="26" t="s">
        <v>999</v>
      </c>
      <c r="E645" s="27" t="s">
        <v>1302</v>
      </c>
      <c r="F645" s="28">
        <v>30</v>
      </c>
      <c r="G645" s="29">
        <v>67.680000000000007</v>
      </c>
      <c r="H645" s="29">
        <v>84.6</v>
      </c>
      <c r="I645" s="29">
        <f t="shared" si="129"/>
        <v>2538</v>
      </c>
      <c r="J645" s="61">
        <f t="shared" si="131"/>
        <v>9.3096272788593514E-4</v>
      </c>
      <c r="K645" s="6"/>
    </row>
    <row r="646" spans="1:11" s="30" customFormat="1" ht="25.15" customHeight="1">
      <c r="A646" s="23" t="s">
        <v>1000</v>
      </c>
      <c r="B646" s="24" t="s">
        <v>1410</v>
      </c>
      <c r="C646" s="25" t="s">
        <v>1189</v>
      </c>
      <c r="D646" s="26" t="s">
        <v>1001</v>
      </c>
      <c r="E646" s="27" t="s">
        <v>96</v>
      </c>
      <c r="F646" s="28">
        <v>23</v>
      </c>
      <c r="G646" s="29">
        <v>83.83</v>
      </c>
      <c r="H646" s="29">
        <v>104.78</v>
      </c>
      <c r="I646" s="29">
        <f t="shared" si="129"/>
        <v>2409.94</v>
      </c>
      <c r="J646" s="61">
        <f t="shared" si="131"/>
        <v>8.839890923725101E-4</v>
      </c>
      <c r="K646" s="6"/>
    </row>
    <row r="647" spans="1:11" s="30" customFormat="1" ht="25.15" customHeight="1">
      <c r="A647" s="23" t="s">
        <v>1002</v>
      </c>
      <c r="B647" s="24" t="s">
        <v>1411</v>
      </c>
      <c r="C647" s="25" t="s">
        <v>1180</v>
      </c>
      <c r="D647" s="26" t="s">
        <v>1003</v>
      </c>
      <c r="E647" s="27" t="s">
        <v>1302</v>
      </c>
      <c r="F647" s="28">
        <v>17</v>
      </c>
      <c r="G647" s="29">
        <v>66.03</v>
      </c>
      <c r="H647" s="29">
        <v>82.53</v>
      </c>
      <c r="I647" s="29">
        <f t="shared" si="129"/>
        <v>1403.01</v>
      </c>
      <c r="J647" s="61">
        <f t="shared" si="131"/>
        <v>5.1463751648985259E-4</v>
      </c>
      <c r="K647" s="6"/>
    </row>
    <row r="648" spans="1:11" s="60" customFormat="1" ht="30" customHeight="1">
      <c r="A648" s="53"/>
      <c r="B648" s="54"/>
      <c r="C648" s="54"/>
      <c r="D648" s="55" t="s">
        <v>1621</v>
      </c>
      <c r="E648" s="56"/>
      <c r="F648" s="57"/>
      <c r="G648" s="54"/>
      <c r="H648" s="54"/>
      <c r="I648" s="58">
        <f>SUM(I594:I647)</f>
        <v>91601.910000000018</v>
      </c>
      <c r="J648" s="62">
        <f>SUM(J594:J647)</f>
        <v>3.3600458634027545E-2</v>
      </c>
      <c r="K648" s="59"/>
    </row>
    <row r="649" spans="1:11" s="22" customFormat="1" ht="30" customHeight="1">
      <c r="A649" s="17" t="s">
        <v>1004</v>
      </c>
      <c r="B649" s="18"/>
      <c r="C649" s="18"/>
      <c r="D649" s="19" t="s">
        <v>1005</v>
      </c>
      <c r="E649" s="19"/>
      <c r="F649" s="18"/>
      <c r="G649" s="18"/>
      <c r="H649" s="18"/>
      <c r="I649" s="18"/>
      <c r="J649" s="63"/>
      <c r="K649" s="21"/>
    </row>
    <row r="650" spans="1:11" s="22" customFormat="1" ht="30" customHeight="1">
      <c r="A650" s="17" t="s">
        <v>1006</v>
      </c>
      <c r="B650" s="18"/>
      <c r="C650" s="18"/>
      <c r="D650" s="19" t="s">
        <v>1007</v>
      </c>
      <c r="E650" s="19"/>
      <c r="F650" s="18"/>
      <c r="G650" s="18"/>
      <c r="H650" s="18"/>
      <c r="I650" s="18"/>
      <c r="J650" s="63"/>
      <c r="K650" s="21"/>
    </row>
    <row r="651" spans="1:11" s="22" customFormat="1" ht="30" customHeight="1">
      <c r="A651" s="17" t="s">
        <v>1008</v>
      </c>
      <c r="B651" s="18"/>
      <c r="C651" s="18"/>
      <c r="D651" s="19" t="s">
        <v>709</v>
      </c>
      <c r="E651" s="19"/>
      <c r="F651" s="18"/>
      <c r="G651" s="18"/>
      <c r="H651" s="18"/>
      <c r="I651" s="18"/>
      <c r="J651" s="63"/>
      <c r="K651" s="21"/>
    </row>
    <row r="652" spans="1:11" s="30" customFormat="1" ht="25.15" customHeight="1">
      <c r="A652" s="23" t="s">
        <v>1009</v>
      </c>
      <c r="B652" s="24" t="s">
        <v>1699</v>
      </c>
      <c r="C652" s="25" t="s">
        <v>1207</v>
      </c>
      <c r="D652" s="26" t="s">
        <v>1010</v>
      </c>
      <c r="E652" s="27" t="s">
        <v>25</v>
      </c>
      <c r="F652" s="28">
        <v>1</v>
      </c>
      <c r="G652" s="29">
        <v>224.72</v>
      </c>
      <c r="H652" s="29">
        <v>280.89999999999998</v>
      </c>
      <c r="I652" s="29">
        <f t="shared" ref="I652:I654" si="132">H652*F652</f>
        <v>280.89999999999998</v>
      </c>
      <c r="J652" s="61">
        <f>I652/$I$754</f>
        <v>1.0303681255443623E-4</v>
      </c>
      <c r="K652" s="6"/>
    </row>
    <row r="653" spans="1:11" s="30" customFormat="1" ht="25.15" customHeight="1">
      <c r="A653" s="23" t="s">
        <v>1011</v>
      </c>
      <c r="B653" s="24" t="s">
        <v>1699</v>
      </c>
      <c r="C653" s="25" t="s">
        <v>1207</v>
      </c>
      <c r="D653" s="26" t="s">
        <v>1012</v>
      </c>
      <c r="E653" s="27" t="s">
        <v>25</v>
      </c>
      <c r="F653" s="28">
        <v>1</v>
      </c>
      <c r="G653" s="29">
        <v>224.72</v>
      </c>
      <c r="H653" s="29">
        <v>280.89999999999998</v>
      </c>
      <c r="I653" s="29">
        <f t="shared" si="132"/>
        <v>280.89999999999998</v>
      </c>
      <c r="J653" s="61">
        <f>I653/$I$754</f>
        <v>1.0303681255443623E-4</v>
      </c>
      <c r="K653" s="6"/>
    </row>
    <row r="654" spans="1:11" s="30" customFormat="1" ht="25.15" customHeight="1">
      <c r="A654" s="23" t="s">
        <v>1013</v>
      </c>
      <c r="B654" s="24" t="s">
        <v>1699</v>
      </c>
      <c r="C654" s="25" t="s">
        <v>1207</v>
      </c>
      <c r="D654" s="26" t="s">
        <v>1014</v>
      </c>
      <c r="E654" s="27" t="s">
        <v>25</v>
      </c>
      <c r="F654" s="28">
        <v>1</v>
      </c>
      <c r="G654" s="29">
        <v>224.72</v>
      </c>
      <c r="H654" s="29">
        <v>280.89999999999998</v>
      </c>
      <c r="I654" s="29">
        <f t="shared" si="132"/>
        <v>280.89999999999998</v>
      </c>
      <c r="J654" s="61">
        <f>I654/$I$754</f>
        <v>1.0303681255443623E-4</v>
      </c>
      <c r="K654" s="6"/>
    </row>
    <row r="655" spans="1:11" s="22" customFormat="1" ht="30" customHeight="1">
      <c r="A655" s="17" t="s">
        <v>1015</v>
      </c>
      <c r="B655" s="18"/>
      <c r="C655" s="18"/>
      <c r="D655" s="19" t="s">
        <v>1016</v>
      </c>
      <c r="E655" s="19"/>
      <c r="F655" s="18"/>
      <c r="G655" s="18"/>
      <c r="H655" s="18"/>
      <c r="I655" s="18"/>
      <c r="J655" s="63"/>
      <c r="K655" s="21"/>
    </row>
    <row r="656" spans="1:11" s="22" customFormat="1" ht="30" customHeight="1">
      <c r="A656" s="17" t="s">
        <v>1017</v>
      </c>
      <c r="B656" s="18"/>
      <c r="C656" s="18"/>
      <c r="D656" s="19" t="s">
        <v>1018</v>
      </c>
      <c r="E656" s="19"/>
      <c r="F656" s="18"/>
      <c r="G656" s="18"/>
      <c r="H656" s="18"/>
      <c r="I656" s="18"/>
      <c r="J656" s="63"/>
      <c r="K656" s="21"/>
    </row>
    <row r="657" spans="1:11" s="30" customFormat="1" ht="25.15" customHeight="1">
      <c r="A657" s="23" t="s">
        <v>1019</v>
      </c>
      <c r="B657" s="24" t="s">
        <v>1412</v>
      </c>
      <c r="C657" s="25" t="s">
        <v>1189</v>
      </c>
      <c r="D657" s="26" t="s">
        <v>1020</v>
      </c>
      <c r="E657" s="27" t="s">
        <v>30</v>
      </c>
      <c r="F657" s="28">
        <v>8</v>
      </c>
      <c r="G657" s="29">
        <v>325.14999999999998</v>
      </c>
      <c r="H657" s="29">
        <v>406.43</v>
      </c>
      <c r="I657" s="29">
        <f t="shared" ref="I657:I662" si="133">H657*F657</f>
        <v>3251.44</v>
      </c>
      <c r="J657" s="61">
        <f t="shared" ref="J657:J662" si="134">I657/$I$754</f>
        <v>1.1926593585332723E-3</v>
      </c>
      <c r="K657" s="6"/>
    </row>
    <row r="658" spans="1:11" s="30" customFormat="1" ht="25.15" customHeight="1">
      <c r="A658" s="23" t="s">
        <v>1021</v>
      </c>
      <c r="B658" s="24" t="s">
        <v>1412</v>
      </c>
      <c r="C658" s="25" t="s">
        <v>1189</v>
      </c>
      <c r="D658" s="26" t="s">
        <v>1022</v>
      </c>
      <c r="E658" s="27" t="s">
        <v>30</v>
      </c>
      <c r="F658" s="28">
        <v>16</v>
      </c>
      <c r="G658" s="29">
        <v>325.14999999999998</v>
      </c>
      <c r="H658" s="29">
        <v>406.43</v>
      </c>
      <c r="I658" s="29">
        <f t="shared" si="133"/>
        <v>6502.88</v>
      </c>
      <c r="J658" s="61">
        <f t="shared" si="134"/>
        <v>2.3853187170665446E-3</v>
      </c>
      <c r="K658" s="6"/>
    </row>
    <row r="659" spans="1:11" s="30" customFormat="1" ht="25.15" customHeight="1">
      <c r="A659" s="23" t="s">
        <v>1023</v>
      </c>
      <c r="B659" s="24" t="s">
        <v>1205</v>
      </c>
      <c r="C659" s="25" t="s">
        <v>1189</v>
      </c>
      <c r="D659" s="26" t="s">
        <v>1024</v>
      </c>
      <c r="E659" s="27" t="s">
        <v>96</v>
      </c>
      <c r="F659" s="28">
        <v>1</v>
      </c>
      <c r="G659" s="29">
        <v>29.3</v>
      </c>
      <c r="H659" s="29">
        <v>36.619999999999997</v>
      </c>
      <c r="I659" s="29">
        <f t="shared" si="133"/>
        <v>36.619999999999997</v>
      </c>
      <c r="J659" s="61">
        <f t="shared" si="134"/>
        <v>1.3432567019378622E-5</v>
      </c>
      <c r="K659" s="6"/>
    </row>
    <row r="660" spans="1:11" s="30" customFormat="1" ht="25.15" customHeight="1">
      <c r="A660" s="23" t="s">
        <v>1025</v>
      </c>
      <c r="B660" s="24" t="s">
        <v>1413</v>
      </c>
      <c r="C660" s="25" t="s">
        <v>1189</v>
      </c>
      <c r="D660" s="26" t="s">
        <v>1026</v>
      </c>
      <c r="E660" s="27" t="s">
        <v>96</v>
      </c>
      <c r="F660" s="28">
        <v>2</v>
      </c>
      <c r="G660" s="29">
        <v>560.80999999999995</v>
      </c>
      <c r="H660" s="29">
        <v>701.01</v>
      </c>
      <c r="I660" s="29">
        <f t="shared" si="133"/>
        <v>1402.02</v>
      </c>
      <c r="J660" s="61">
        <f t="shared" si="134"/>
        <v>5.1427437500025167E-4</v>
      </c>
      <c r="K660" s="6"/>
    </row>
    <row r="661" spans="1:11" s="30" customFormat="1" ht="25.15" customHeight="1">
      <c r="A661" s="23" t="s">
        <v>1027</v>
      </c>
      <c r="B661" s="24" t="s">
        <v>1414</v>
      </c>
      <c r="C661" s="25" t="s">
        <v>1180</v>
      </c>
      <c r="D661" s="26" t="s">
        <v>1028</v>
      </c>
      <c r="E661" s="27" t="s">
        <v>1302</v>
      </c>
      <c r="F661" s="28">
        <v>2</v>
      </c>
      <c r="G661" s="29">
        <v>24</v>
      </c>
      <c r="H661" s="29">
        <v>30</v>
      </c>
      <c r="I661" s="29">
        <f t="shared" si="133"/>
        <v>60</v>
      </c>
      <c r="J661" s="61">
        <f t="shared" si="134"/>
        <v>2.200857512732707E-5</v>
      </c>
      <c r="K661" s="6"/>
    </row>
    <row r="662" spans="1:11" s="30" customFormat="1" ht="25.15" customHeight="1">
      <c r="A662" s="23" t="s">
        <v>1029</v>
      </c>
      <c r="B662" s="24" t="s">
        <v>1413</v>
      </c>
      <c r="C662" s="25" t="s">
        <v>1189</v>
      </c>
      <c r="D662" s="26" t="s">
        <v>1030</v>
      </c>
      <c r="E662" s="27" t="s">
        <v>96</v>
      </c>
      <c r="F662" s="28">
        <v>1</v>
      </c>
      <c r="G662" s="29">
        <v>560.80999999999995</v>
      </c>
      <c r="H662" s="29">
        <v>701.01</v>
      </c>
      <c r="I662" s="29">
        <f t="shared" si="133"/>
        <v>701.01</v>
      </c>
      <c r="J662" s="61">
        <f t="shared" si="134"/>
        <v>2.5713718750012583E-4</v>
      </c>
      <c r="K662" s="6"/>
    </row>
    <row r="663" spans="1:11" s="22" customFormat="1" ht="30" customHeight="1">
      <c r="A663" s="17" t="s">
        <v>1031</v>
      </c>
      <c r="B663" s="18"/>
      <c r="C663" s="18"/>
      <c r="D663" s="19" t="s">
        <v>1032</v>
      </c>
      <c r="E663" s="19"/>
      <c r="F663" s="18"/>
      <c r="G663" s="18"/>
      <c r="H663" s="18"/>
      <c r="I663" s="18"/>
      <c r="J663" s="63"/>
      <c r="K663" s="21"/>
    </row>
    <row r="664" spans="1:11" s="30" customFormat="1" ht="40.15" customHeight="1">
      <c r="A664" s="23" t="s">
        <v>1033</v>
      </c>
      <c r="B664" s="24" t="s">
        <v>1415</v>
      </c>
      <c r="C664" s="25" t="s">
        <v>1207</v>
      </c>
      <c r="D664" s="26" t="s">
        <v>1034</v>
      </c>
      <c r="E664" s="27" t="s">
        <v>1302</v>
      </c>
      <c r="F664" s="28">
        <v>1</v>
      </c>
      <c r="G664" s="29">
        <v>1242.26</v>
      </c>
      <c r="H664" s="29">
        <v>1552.82</v>
      </c>
      <c r="I664" s="29">
        <f t="shared" ref="I664" si="135">H664*F664</f>
        <v>1552.82</v>
      </c>
      <c r="J664" s="61">
        <f>I664/$I$754</f>
        <v>5.6958926048693368E-4</v>
      </c>
      <c r="K664" s="6"/>
    </row>
    <row r="665" spans="1:11" s="22" customFormat="1" ht="30" customHeight="1">
      <c r="A665" s="17" t="s">
        <v>1035</v>
      </c>
      <c r="B665" s="18"/>
      <c r="C665" s="18"/>
      <c r="D665" s="19" t="s">
        <v>709</v>
      </c>
      <c r="E665" s="19"/>
      <c r="F665" s="18"/>
      <c r="G665" s="18"/>
      <c r="H665" s="18"/>
      <c r="I665" s="18"/>
      <c r="J665" s="63"/>
      <c r="K665" s="21"/>
    </row>
    <row r="666" spans="1:11" s="30" customFormat="1" ht="25.15" customHeight="1">
      <c r="A666" s="23" t="s">
        <v>1036</v>
      </c>
      <c r="B666" s="24" t="s">
        <v>1416</v>
      </c>
      <c r="C666" s="25" t="s">
        <v>1180</v>
      </c>
      <c r="D666" s="26" t="s">
        <v>1037</v>
      </c>
      <c r="E666" s="27" t="s">
        <v>1292</v>
      </c>
      <c r="F666" s="28">
        <v>3</v>
      </c>
      <c r="G666" s="29">
        <v>28.31</v>
      </c>
      <c r="H666" s="29">
        <v>35.380000000000003</v>
      </c>
      <c r="I666" s="29">
        <f t="shared" ref="I666:I669" si="136">H666*F666</f>
        <v>106.14000000000001</v>
      </c>
      <c r="J666" s="61">
        <f>I666/$I$754</f>
        <v>3.8933169400241598E-5</v>
      </c>
      <c r="K666" s="6"/>
    </row>
    <row r="667" spans="1:11" s="30" customFormat="1" ht="25.15" customHeight="1">
      <c r="A667" s="23" t="s">
        <v>1038</v>
      </c>
      <c r="B667" s="24" t="s">
        <v>1416</v>
      </c>
      <c r="C667" s="25" t="s">
        <v>1180</v>
      </c>
      <c r="D667" s="26" t="s">
        <v>1039</v>
      </c>
      <c r="E667" s="27" t="s">
        <v>1292</v>
      </c>
      <c r="F667" s="28">
        <v>3</v>
      </c>
      <c r="G667" s="29">
        <v>28.31</v>
      </c>
      <c r="H667" s="29">
        <v>35.380000000000003</v>
      </c>
      <c r="I667" s="29">
        <f t="shared" si="136"/>
        <v>106.14000000000001</v>
      </c>
      <c r="J667" s="61">
        <f>I667/$I$754</f>
        <v>3.8933169400241598E-5</v>
      </c>
      <c r="K667" s="6"/>
    </row>
    <row r="668" spans="1:11" s="30" customFormat="1" ht="25.15" customHeight="1">
      <c r="A668" s="23" t="s">
        <v>1040</v>
      </c>
      <c r="B668" s="24" t="s">
        <v>1417</v>
      </c>
      <c r="C668" s="25" t="s">
        <v>1180</v>
      </c>
      <c r="D668" s="26" t="s">
        <v>1041</v>
      </c>
      <c r="E668" s="27" t="s">
        <v>1292</v>
      </c>
      <c r="F668" s="28">
        <v>2</v>
      </c>
      <c r="G668" s="29">
        <v>4.97</v>
      </c>
      <c r="H668" s="29">
        <v>6.21</v>
      </c>
      <c r="I668" s="29">
        <f t="shared" si="136"/>
        <v>12.42</v>
      </c>
      <c r="J668" s="61">
        <f>I668/$I$754</f>
        <v>4.5557750513567041E-6</v>
      </c>
      <c r="K668" s="6"/>
    </row>
    <row r="669" spans="1:11" s="30" customFormat="1" ht="25.15" customHeight="1">
      <c r="A669" s="23" t="s">
        <v>1042</v>
      </c>
      <c r="B669" s="24" t="s">
        <v>1418</v>
      </c>
      <c r="C669" s="25" t="s">
        <v>1180</v>
      </c>
      <c r="D669" s="26" t="s">
        <v>1043</v>
      </c>
      <c r="E669" s="27" t="s">
        <v>1302</v>
      </c>
      <c r="F669" s="28">
        <v>3</v>
      </c>
      <c r="G669" s="29">
        <v>5.56</v>
      </c>
      <c r="H669" s="29">
        <v>6.95</v>
      </c>
      <c r="I669" s="29">
        <f t="shared" si="136"/>
        <v>20.85</v>
      </c>
      <c r="J669" s="61">
        <f>I669/$I$754</f>
        <v>7.6479798567461582E-6</v>
      </c>
      <c r="K669" s="6"/>
    </row>
    <row r="670" spans="1:11" s="22" customFormat="1" ht="30" customHeight="1">
      <c r="A670" s="17" t="s">
        <v>1044</v>
      </c>
      <c r="B670" s="18"/>
      <c r="C670" s="18"/>
      <c r="D670" s="19" t="s">
        <v>1045</v>
      </c>
      <c r="E670" s="19"/>
      <c r="F670" s="18"/>
      <c r="G670" s="18"/>
      <c r="H670" s="18"/>
      <c r="I670" s="18"/>
      <c r="J670" s="63"/>
      <c r="K670" s="21"/>
    </row>
    <row r="671" spans="1:11" s="22" customFormat="1" ht="30" customHeight="1">
      <c r="A671" s="17" t="s">
        <v>1046</v>
      </c>
      <c r="B671" s="18"/>
      <c r="C671" s="18"/>
      <c r="D671" s="19" t="s">
        <v>1047</v>
      </c>
      <c r="E671" s="19"/>
      <c r="F671" s="18"/>
      <c r="G671" s="18"/>
      <c r="H671" s="18"/>
      <c r="I671" s="18"/>
      <c r="J671" s="63"/>
      <c r="K671" s="21"/>
    </row>
    <row r="672" spans="1:11" s="22" customFormat="1" ht="30" customHeight="1">
      <c r="A672" s="17" t="s">
        <v>1048</v>
      </c>
      <c r="B672" s="18"/>
      <c r="C672" s="18"/>
      <c r="D672" s="19" t="s">
        <v>665</v>
      </c>
      <c r="E672" s="19"/>
      <c r="F672" s="18"/>
      <c r="G672" s="18"/>
      <c r="H672" s="18"/>
      <c r="I672" s="18"/>
      <c r="J672" s="63"/>
      <c r="K672" s="21"/>
    </row>
    <row r="673" spans="1:11" s="30" customFormat="1" ht="25.15" customHeight="1">
      <c r="A673" s="23" t="s">
        <v>1049</v>
      </c>
      <c r="B673" s="24">
        <v>13141</v>
      </c>
      <c r="C673" s="25" t="s">
        <v>1180</v>
      </c>
      <c r="D673" s="26" t="s">
        <v>1050</v>
      </c>
      <c r="E673" s="27" t="s">
        <v>1292</v>
      </c>
      <c r="F673" s="28">
        <v>18</v>
      </c>
      <c r="G673" s="29">
        <v>65.400000000000006</v>
      </c>
      <c r="H673" s="29">
        <v>81.75</v>
      </c>
      <c r="I673" s="29">
        <f t="shared" ref="I673:I674" si="137">H673*F673</f>
        <v>1471.5</v>
      </c>
      <c r="J673" s="61">
        <f>I673/$I$754</f>
        <v>5.3976030499769639E-4</v>
      </c>
      <c r="K673" s="6"/>
    </row>
    <row r="674" spans="1:11" s="30" customFormat="1" ht="25.15" customHeight="1">
      <c r="A674" s="23" t="s">
        <v>1051</v>
      </c>
      <c r="B674" s="24">
        <v>13137</v>
      </c>
      <c r="C674" s="25" t="s">
        <v>1180</v>
      </c>
      <c r="D674" s="26" t="s">
        <v>1052</v>
      </c>
      <c r="E674" s="27" t="s">
        <v>1292</v>
      </c>
      <c r="F674" s="28">
        <v>18</v>
      </c>
      <c r="G674" s="29">
        <v>50.49</v>
      </c>
      <c r="H674" s="29">
        <v>63.11</v>
      </c>
      <c r="I674" s="29">
        <f t="shared" si="137"/>
        <v>1135.98</v>
      </c>
      <c r="J674" s="61">
        <f>I674/$I$754</f>
        <v>4.1668835288568342E-4</v>
      </c>
      <c r="K674" s="6"/>
    </row>
    <row r="675" spans="1:11" s="22" customFormat="1" ht="30" customHeight="1">
      <c r="A675" s="17" t="s">
        <v>1053</v>
      </c>
      <c r="B675" s="18"/>
      <c r="C675" s="18"/>
      <c r="D675" s="19" t="s">
        <v>643</v>
      </c>
      <c r="E675" s="19"/>
      <c r="F675" s="18"/>
      <c r="G675" s="18"/>
      <c r="H675" s="18"/>
      <c r="I675" s="18"/>
      <c r="J675" s="63"/>
      <c r="K675" s="21"/>
    </row>
    <row r="676" spans="1:11" s="30" customFormat="1" ht="25.15" customHeight="1">
      <c r="A676" s="23" t="s">
        <v>1054</v>
      </c>
      <c r="B676" s="24">
        <v>6302</v>
      </c>
      <c r="C676" s="25" t="s">
        <v>1180</v>
      </c>
      <c r="D676" s="26" t="s">
        <v>1419</v>
      </c>
      <c r="E676" s="27" t="s">
        <v>1302</v>
      </c>
      <c r="F676" s="28">
        <v>2</v>
      </c>
      <c r="G676" s="29">
        <v>17.39</v>
      </c>
      <c r="H676" s="29">
        <v>21.73</v>
      </c>
      <c r="I676" s="29">
        <f t="shared" ref="I676" si="138">H676*F676</f>
        <v>43.46</v>
      </c>
      <c r="J676" s="61">
        <f>I676/$I$754</f>
        <v>1.5941544583893909E-5</v>
      </c>
      <c r="K676" s="6"/>
    </row>
    <row r="677" spans="1:11" s="22" customFormat="1" ht="30" customHeight="1">
      <c r="A677" s="17" t="s">
        <v>1055</v>
      </c>
      <c r="B677" s="18"/>
      <c r="C677" s="18"/>
      <c r="D677" s="19" t="s">
        <v>782</v>
      </c>
      <c r="E677" s="19"/>
      <c r="F677" s="18"/>
      <c r="G677" s="18"/>
      <c r="H677" s="18"/>
      <c r="I677" s="18"/>
      <c r="J677" s="63"/>
      <c r="K677" s="21"/>
    </row>
    <row r="678" spans="1:11" s="30" customFormat="1" ht="25.15" customHeight="1">
      <c r="A678" s="23" t="s">
        <v>1056</v>
      </c>
      <c r="B678" s="24" t="s">
        <v>1420</v>
      </c>
      <c r="C678" s="25" t="s">
        <v>1189</v>
      </c>
      <c r="D678" s="26" t="s">
        <v>1421</v>
      </c>
      <c r="E678" s="27" t="s">
        <v>96</v>
      </c>
      <c r="F678" s="28">
        <v>3</v>
      </c>
      <c r="G678" s="29">
        <v>27.39</v>
      </c>
      <c r="H678" s="29">
        <v>34.229999999999997</v>
      </c>
      <c r="I678" s="29">
        <f t="shared" ref="I678:I679" si="139">H678*F678</f>
        <v>102.69</v>
      </c>
      <c r="J678" s="61">
        <f>I678/$I$754</f>
        <v>3.7667676330420281E-5</v>
      </c>
      <c r="K678" s="6"/>
    </row>
    <row r="679" spans="1:11" s="30" customFormat="1" ht="25.15" customHeight="1">
      <c r="A679" s="23" t="s">
        <v>1057</v>
      </c>
      <c r="B679" s="24" t="s">
        <v>1420</v>
      </c>
      <c r="C679" s="25" t="s">
        <v>1189</v>
      </c>
      <c r="D679" s="26" t="s">
        <v>1422</v>
      </c>
      <c r="E679" s="27" t="s">
        <v>96</v>
      </c>
      <c r="F679" s="28">
        <v>3</v>
      </c>
      <c r="G679" s="29">
        <v>27.39</v>
      </c>
      <c r="H679" s="29">
        <v>34.229999999999997</v>
      </c>
      <c r="I679" s="29">
        <f t="shared" si="139"/>
        <v>102.69</v>
      </c>
      <c r="J679" s="61">
        <f>I679/$I$754</f>
        <v>3.7667676330420281E-5</v>
      </c>
      <c r="K679" s="6"/>
    </row>
    <row r="680" spans="1:11" s="22" customFormat="1" ht="30" customHeight="1">
      <c r="A680" s="17" t="s">
        <v>1058</v>
      </c>
      <c r="B680" s="18"/>
      <c r="C680" s="18"/>
      <c r="D680" s="19" t="s">
        <v>684</v>
      </c>
      <c r="E680" s="19"/>
      <c r="F680" s="18"/>
      <c r="G680" s="18"/>
      <c r="H680" s="18"/>
      <c r="I680" s="18"/>
      <c r="J680" s="63"/>
      <c r="K680" s="21"/>
    </row>
    <row r="681" spans="1:11" s="30" customFormat="1" ht="25.15" customHeight="1">
      <c r="A681" s="23" t="s">
        <v>1059</v>
      </c>
      <c r="B681" s="24" t="s">
        <v>1423</v>
      </c>
      <c r="C681" s="25" t="s">
        <v>1180</v>
      </c>
      <c r="D681" s="26" t="s">
        <v>1060</v>
      </c>
      <c r="E681" s="27" t="s">
        <v>1302</v>
      </c>
      <c r="F681" s="28">
        <v>8</v>
      </c>
      <c r="G681" s="29">
        <v>24.5</v>
      </c>
      <c r="H681" s="29">
        <v>30.62</v>
      </c>
      <c r="I681" s="29">
        <f t="shared" ref="I681:I682" si="140">H681*F681</f>
        <v>244.96</v>
      </c>
      <c r="J681" s="61">
        <f>I681/$I$754</f>
        <v>8.9853676053167327E-5</v>
      </c>
      <c r="K681" s="6"/>
    </row>
    <row r="682" spans="1:11" s="30" customFormat="1" ht="25.15" customHeight="1">
      <c r="A682" s="23" t="s">
        <v>1061</v>
      </c>
      <c r="B682" s="24" t="s">
        <v>1424</v>
      </c>
      <c r="C682" s="25" t="s">
        <v>1180</v>
      </c>
      <c r="D682" s="26" t="s">
        <v>1062</v>
      </c>
      <c r="E682" s="27" t="s">
        <v>1302</v>
      </c>
      <c r="F682" s="28">
        <v>2</v>
      </c>
      <c r="G682" s="29">
        <v>15.5</v>
      </c>
      <c r="H682" s="29">
        <v>19.37</v>
      </c>
      <c r="I682" s="29">
        <f t="shared" si="140"/>
        <v>38.74</v>
      </c>
      <c r="J682" s="61">
        <f>I682/$I$754</f>
        <v>1.421020334054418E-5</v>
      </c>
      <c r="K682" s="6"/>
    </row>
    <row r="683" spans="1:11" s="22" customFormat="1" ht="30" customHeight="1">
      <c r="A683" s="17" t="s">
        <v>1063</v>
      </c>
      <c r="B683" s="18"/>
      <c r="C683" s="18"/>
      <c r="D683" s="19" t="s">
        <v>1064</v>
      </c>
      <c r="E683" s="19"/>
      <c r="F683" s="18"/>
      <c r="G683" s="18"/>
      <c r="H683" s="18"/>
      <c r="I683" s="18"/>
      <c r="J683" s="63"/>
      <c r="K683" s="21"/>
    </row>
    <row r="684" spans="1:11" s="30" customFormat="1" ht="25.15" customHeight="1">
      <c r="A684" s="23" t="s">
        <v>1065</v>
      </c>
      <c r="B684" s="24" t="s">
        <v>1425</v>
      </c>
      <c r="C684" s="25" t="s">
        <v>1180</v>
      </c>
      <c r="D684" s="26" t="s">
        <v>1066</v>
      </c>
      <c r="E684" s="27" t="s">
        <v>1302</v>
      </c>
      <c r="F684" s="28">
        <v>2</v>
      </c>
      <c r="G684" s="29">
        <v>33.79</v>
      </c>
      <c r="H684" s="29">
        <v>42.23</v>
      </c>
      <c r="I684" s="29">
        <f t="shared" ref="I684" si="141">H684*F684</f>
        <v>84.46</v>
      </c>
      <c r="J684" s="61">
        <f>I684/$I$754</f>
        <v>3.0980737587567403E-5</v>
      </c>
      <c r="K684" s="6"/>
    </row>
    <row r="685" spans="1:11" s="22" customFormat="1" ht="30" customHeight="1">
      <c r="A685" s="17" t="s">
        <v>1067</v>
      </c>
      <c r="B685" s="18"/>
      <c r="C685" s="18"/>
      <c r="D685" s="19" t="s">
        <v>655</v>
      </c>
      <c r="E685" s="19"/>
      <c r="F685" s="18"/>
      <c r="G685" s="18"/>
      <c r="H685" s="18"/>
      <c r="I685" s="18"/>
      <c r="J685" s="63"/>
      <c r="K685" s="21"/>
    </row>
    <row r="686" spans="1:11" s="30" customFormat="1" ht="25.15" customHeight="1">
      <c r="A686" s="23" t="s">
        <v>1068</v>
      </c>
      <c r="B686" s="24" t="s">
        <v>1426</v>
      </c>
      <c r="C686" s="25" t="s">
        <v>1180</v>
      </c>
      <c r="D686" s="26" t="s">
        <v>1069</v>
      </c>
      <c r="E686" s="27" t="s">
        <v>1302</v>
      </c>
      <c r="F686" s="28">
        <v>3</v>
      </c>
      <c r="G686" s="29">
        <v>51.66</v>
      </c>
      <c r="H686" s="29">
        <v>64.569999999999993</v>
      </c>
      <c r="I686" s="29">
        <f t="shared" ref="I686" si="142">H686*F686</f>
        <v>193.70999999999998</v>
      </c>
      <c r="J686" s="61">
        <f>I686/$I$754</f>
        <v>7.1054684798575445E-5</v>
      </c>
      <c r="K686" s="6"/>
    </row>
    <row r="687" spans="1:11" s="22" customFormat="1" ht="30" customHeight="1">
      <c r="A687" s="17" t="s">
        <v>1070</v>
      </c>
      <c r="B687" s="18"/>
      <c r="C687" s="18"/>
      <c r="D687" s="19" t="s">
        <v>1071</v>
      </c>
      <c r="E687" s="19"/>
      <c r="F687" s="18"/>
      <c r="G687" s="18"/>
      <c r="H687" s="18"/>
      <c r="I687" s="18"/>
      <c r="J687" s="63"/>
      <c r="K687" s="21"/>
    </row>
    <row r="688" spans="1:11" s="30" customFormat="1" ht="25.15" customHeight="1">
      <c r="A688" s="23" t="s">
        <v>1072</v>
      </c>
      <c r="B688" s="24" t="s">
        <v>1340</v>
      </c>
      <c r="C688" s="25" t="s">
        <v>1180</v>
      </c>
      <c r="D688" s="26" t="s">
        <v>1073</v>
      </c>
      <c r="E688" s="27" t="s">
        <v>1302</v>
      </c>
      <c r="F688" s="28">
        <v>3</v>
      </c>
      <c r="G688" s="29">
        <v>35.06</v>
      </c>
      <c r="H688" s="29">
        <v>43.82</v>
      </c>
      <c r="I688" s="29">
        <f t="shared" ref="I688:I689" si="143">H688*F688</f>
        <v>131.46</v>
      </c>
      <c r="J688" s="61">
        <f>I688/$I$754</f>
        <v>4.8220788103973618E-5</v>
      </c>
      <c r="K688" s="6"/>
    </row>
    <row r="689" spans="1:11" s="30" customFormat="1" ht="25.15" customHeight="1">
      <c r="A689" s="23" t="s">
        <v>1074</v>
      </c>
      <c r="B689" s="24" t="s">
        <v>1427</v>
      </c>
      <c r="C689" s="25" t="s">
        <v>1180</v>
      </c>
      <c r="D689" s="26" t="s">
        <v>1075</v>
      </c>
      <c r="E689" s="27" t="s">
        <v>1302</v>
      </c>
      <c r="F689" s="28">
        <v>5</v>
      </c>
      <c r="G689" s="29">
        <v>21.43</v>
      </c>
      <c r="H689" s="29">
        <v>26.78</v>
      </c>
      <c r="I689" s="29">
        <f t="shared" si="143"/>
        <v>133.9</v>
      </c>
      <c r="J689" s="61">
        <f>I689/$I$754</f>
        <v>4.9115803492484915E-5</v>
      </c>
      <c r="K689" s="6"/>
    </row>
    <row r="690" spans="1:11" s="22" customFormat="1" ht="30" customHeight="1">
      <c r="A690" s="17" t="s">
        <v>1076</v>
      </c>
      <c r="B690" s="18"/>
      <c r="C690" s="18"/>
      <c r="D690" s="19" t="s">
        <v>1077</v>
      </c>
      <c r="E690" s="19"/>
      <c r="F690" s="18"/>
      <c r="G690" s="18"/>
      <c r="H690" s="18"/>
      <c r="I690" s="18"/>
      <c r="J690" s="63"/>
      <c r="K690" s="21"/>
    </row>
    <row r="691" spans="1:11" s="30" customFormat="1" ht="25.15" customHeight="1">
      <c r="A691" s="23" t="s">
        <v>1078</v>
      </c>
      <c r="B691" s="24" t="s">
        <v>1428</v>
      </c>
      <c r="C691" s="25" t="s">
        <v>1180</v>
      </c>
      <c r="D691" s="26" t="s">
        <v>1079</v>
      </c>
      <c r="E691" s="27" t="s">
        <v>1302</v>
      </c>
      <c r="F691" s="28">
        <v>4</v>
      </c>
      <c r="G691" s="29">
        <v>46.61</v>
      </c>
      <c r="H691" s="29">
        <v>58.26</v>
      </c>
      <c r="I691" s="29">
        <f t="shared" ref="I691" si="144">H691*F691</f>
        <v>233.04</v>
      </c>
      <c r="J691" s="61">
        <f>I691/$I$754</f>
        <v>8.5481305794538336E-5</v>
      </c>
      <c r="K691" s="6"/>
    </row>
    <row r="692" spans="1:11" s="22" customFormat="1" ht="30" customHeight="1">
      <c r="A692" s="17" t="s">
        <v>1080</v>
      </c>
      <c r="B692" s="18"/>
      <c r="C692" s="18"/>
      <c r="D692" s="19" t="s">
        <v>1081</v>
      </c>
      <c r="E692" s="19"/>
      <c r="F692" s="18"/>
      <c r="G692" s="18"/>
      <c r="H692" s="18"/>
      <c r="I692" s="18"/>
      <c r="J692" s="63"/>
      <c r="K692" s="21"/>
    </row>
    <row r="693" spans="1:11" s="30" customFormat="1" ht="25.15" customHeight="1">
      <c r="A693" s="23" t="s">
        <v>1082</v>
      </c>
      <c r="B693" s="24">
        <v>12395</v>
      </c>
      <c r="C693" s="25" t="s">
        <v>1180</v>
      </c>
      <c r="D693" s="26" t="s">
        <v>1083</v>
      </c>
      <c r="E693" s="27" t="s">
        <v>1302</v>
      </c>
      <c r="F693" s="28">
        <v>1</v>
      </c>
      <c r="G693" s="29">
        <v>5.86</v>
      </c>
      <c r="H693" s="29">
        <v>7.32</v>
      </c>
      <c r="I693" s="29">
        <f t="shared" ref="I693:I694" si="145">H693*F693</f>
        <v>7.32</v>
      </c>
      <c r="J693" s="61">
        <f>I693/$I$754</f>
        <v>2.6850461655339029E-6</v>
      </c>
      <c r="K693" s="6"/>
    </row>
    <row r="694" spans="1:11" s="30" customFormat="1" ht="25.15" customHeight="1">
      <c r="A694" s="23" t="s">
        <v>1084</v>
      </c>
      <c r="B694" s="24">
        <v>12395</v>
      </c>
      <c r="C694" s="25" t="s">
        <v>1180</v>
      </c>
      <c r="D694" s="26" t="s">
        <v>1085</v>
      </c>
      <c r="E694" s="27" t="s">
        <v>1302</v>
      </c>
      <c r="F694" s="28">
        <v>2</v>
      </c>
      <c r="G694" s="29">
        <v>5.86</v>
      </c>
      <c r="H694" s="29">
        <v>7.32</v>
      </c>
      <c r="I694" s="29">
        <f t="shared" si="145"/>
        <v>14.64</v>
      </c>
      <c r="J694" s="61">
        <f>I694/$I$754</f>
        <v>5.3700923310678057E-6</v>
      </c>
      <c r="K694" s="6"/>
    </row>
    <row r="695" spans="1:11" s="22" customFormat="1" ht="30" customHeight="1">
      <c r="A695" s="17" t="s">
        <v>1086</v>
      </c>
      <c r="B695" s="18"/>
      <c r="C695" s="18"/>
      <c r="D695" s="19" t="s">
        <v>869</v>
      </c>
      <c r="E695" s="19"/>
      <c r="F695" s="18"/>
      <c r="G695" s="18"/>
      <c r="H695" s="18"/>
      <c r="I695" s="18"/>
      <c r="J695" s="63"/>
      <c r="K695" s="21"/>
    </row>
    <row r="696" spans="1:11" s="22" customFormat="1" ht="30" customHeight="1">
      <c r="A696" s="17" t="s">
        <v>1087</v>
      </c>
      <c r="B696" s="18"/>
      <c r="C696" s="18"/>
      <c r="D696" s="19" t="s">
        <v>1088</v>
      </c>
      <c r="E696" s="19"/>
      <c r="F696" s="18"/>
      <c r="G696" s="18"/>
      <c r="H696" s="18"/>
      <c r="I696" s="18"/>
      <c r="J696" s="63"/>
      <c r="K696" s="21"/>
    </row>
    <row r="697" spans="1:11" s="30" customFormat="1" ht="25.15" customHeight="1">
      <c r="A697" s="23" t="s">
        <v>1089</v>
      </c>
      <c r="B697" s="24" t="s">
        <v>1429</v>
      </c>
      <c r="C697" s="25" t="s">
        <v>1189</v>
      </c>
      <c r="D697" s="26" t="s">
        <v>1090</v>
      </c>
      <c r="E697" s="27" t="s">
        <v>96</v>
      </c>
      <c r="F697" s="28">
        <v>2</v>
      </c>
      <c r="G697" s="29">
        <v>56.82</v>
      </c>
      <c r="H697" s="29">
        <v>71.02</v>
      </c>
      <c r="I697" s="29">
        <f t="shared" ref="I697" si="146">H697*F697</f>
        <v>142.04</v>
      </c>
      <c r="J697" s="61">
        <f>I697/$I$754</f>
        <v>5.2101633518092283E-5</v>
      </c>
      <c r="K697" s="6"/>
    </row>
    <row r="698" spans="1:11" s="22" customFormat="1" ht="30" customHeight="1">
      <c r="A698" s="17" t="s">
        <v>1091</v>
      </c>
      <c r="B698" s="18"/>
      <c r="C698" s="18"/>
      <c r="D698" s="19" t="s">
        <v>1092</v>
      </c>
      <c r="E698" s="19"/>
      <c r="F698" s="18"/>
      <c r="G698" s="18"/>
      <c r="H698" s="18"/>
      <c r="I698" s="18"/>
      <c r="J698" s="63"/>
      <c r="K698" s="21"/>
    </row>
    <row r="699" spans="1:11" s="30" customFormat="1" ht="25.15" customHeight="1">
      <c r="A699" s="23" t="s">
        <v>1093</v>
      </c>
      <c r="B699" s="24" t="s">
        <v>1430</v>
      </c>
      <c r="C699" s="25" t="s">
        <v>1189</v>
      </c>
      <c r="D699" s="26" t="s">
        <v>1094</v>
      </c>
      <c r="E699" s="27" t="s">
        <v>96</v>
      </c>
      <c r="F699" s="28">
        <v>1</v>
      </c>
      <c r="G699" s="29">
        <v>419.13</v>
      </c>
      <c r="H699" s="29">
        <v>523.91</v>
      </c>
      <c r="I699" s="29">
        <f t="shared" ref="I699:I700" si="147">H699*F699</f>
        <v>523.91</v>
      </c>
      <c r="J699" s="61">
        <f>I699/$I$754</f>
        <v>1.9217520991596541E-4</v>
      </c>
      <c r="K699" s="6"/>
    </row>
    <row r="700" spans="1:11" s="30" customFormat="1" ht="25.15" customHeight="1">
      <c r="A700" s="23" t="s">
        <v>1095</v>
      </c>
      <c r="B700" s="24" t="s">
        <v>1431</v>
      </c>
      <c r="C700" s="25" t="s">
        <v>1189</v>
      </c>
      <c r="D700" s="26" t="s">
        <v>1096</v>
      </c>
      <c r="E700" s="27" t="s">
        <v>96</v>
      </c>
      <c r="F700" s="28">
        <v>2</v>
      </c>
      <c r="G700" s="29">
        <v>463.07</v>
      </c>
      <c r="H700" s="29">
        <v>578.83000000000004</v>
      </c>
      <c r="I700" s="29">
        <f t="shared" si="147"/>
        <v>1157.6600000000001</v>
      </c>
      <c r="J700" s="61">
        <f>I700/$I$754</f>
        <v>4.2464078469835767E-4</v>
      </c>
      <c r="K700" s="6"/>
    </row>
    <row r="701" spans="1:11" s="22" customFormat="1" ht="30" customHeight="1">
      <c r="A701" s="17" t="s">
        <v>1097</v>
      </c>
      <c r="B701" s="18"/>
      <c r="C701" s="18"/>
      <c r="D701" s="19" t="s">
        <v>1098</v>
      </c>
      <c r="E701" s="19"/>
      <c r="F701" s="18"/>
      <c r="G701" s="18"/>
      <c r="H701" s="18"/>
      <c r="I701" s="18"/>
      <c r="J701" s="63"/>
      <c r="K701" s="21"/>
    </row>
    <row r="702" spans="1:11" s="30" customFormat="1" ht="25.15" customHeight="1">
      <c r="A702" s="23" t="s">
        <v>1099</v>
      </c>
      <c r="B702" s="24" t="s">
        <v>1432</v>
      </c>
      <c r="C702" s="25" t="s">
        <v>1180</v>
      </c>
      <c r="D702" s="26" t="s">
        <v>1100</v>
      </c>
      <c r="E702" s="27" t="s">
        <v>1302</v>
      </c>
      <c r="F702" s="28">
        <v>2</v>
      </c>
      <c r="G702" s="29">
        <v>64.89</v>
      </c>
      <c r="H702" s="29">
        <v>81.11</v>
      </c>
      <c r="I702" s="29">
        <f t="shared" ref="I702" si="148">H702*F702</f>
        <v>162.22</v>
      </c>
      <c r="J702" s="61">
        <f>I702/$I$754</f>
        <v>5.9503850952583289E-5</v>
      </c>
      <c r="K702" s="6"/>
    </row>
    <row r="703" spans="1:11" s="22" customFormat="1" ht="30" customHeight="1">
      <c r="A703" s="17" t="s">
        <v>1101</v>
      </c>
      <c r="B703" s="18"/>
      <c r="C703" s="18"/>
      <c r="D703" s="19" t="s">
        <v>1102</v>
      </c>
      <c r="E703" s="19"/>
      <c r="F703" s="18"/>
      <c r="G703" s="18"/>
      <c r="H703" s="18"/>
      <c r="I703" s="18"/>
      <c r="J703" s="63"/>
      <c r="K703" s="21"/>
    </row>
    <row r="704" spans="1:11" s="30" customFormat="1" ht="25.15" customHeight="1">
      <c r="A704" s="23" t="s">
        <v>1103</v>
      </c>
      <c r="B704" s="24" t="s">
        <v>1433</v>
      </c>
      <c r="C704" s="25" t="s">
        <v>1189</v>
      </c>
      <c r="D704" s="26" t="s">
        <v>1104</v>
      </c>
      <c r="E704" s="27" t="s">
        <v>96</v>
      </c>
      <c r="F704" s="28">
        <v>1</v>
      </c>
      <c r="G704" s="29">
        <v>203.25</v>
      </c>
      <c r="H704" s="29">
        <v>254.06</v>
      </c>
      <c r="I704" s="29">
        <f t="shared" ref="I704" si="149">H704*F704</f>
        <v>254.06</v>
      </c>
      <c r="J704" s="61">
        <f>I704/$I$754</f>
        <v>9.3191643280811929E-5</v>
      </c>
      <c r="K704" s="6"/>
    </row>
    <row r="705" spans="1:11" s="22" customFormat="1" ht="30" customHeight="1">
      <c r="A705" s="17" t="s">
        <v>1105</v>
      </c>
      <c r="B705" s="18"/>
      <c r="C705" s="18"/>
      <c r="D705" s="19" t="s">
        <v>1106</v>
      </c>
      <c r="E705" s="19"/>
      <c r="F705" s="18"/>
      <c r="G705" s="18"/>
      <c r="H705" s="18"/>
      <c r="I705" s="18"/>
      <c r="J705" s="63"/>
      <c r="K705" s="21"/>
    </row>
    <row r="706" spans="1:11" s="30" customFormat="1" ht="25.15" customHeight="1">
      <c r="A706" s="23" t="s">
        <v>1107</v>
      </c>
      <c r="B706" s="24">
        <v>39138</v>
      </c>
      <c r="C706" s="25" t="s">
        <v>1180</v>
      </c>
      <c r="D706" s="26" t="s">
        <v>1108</v>
      </c>
      <c r="E706" s="27" t="s">
        <v>1302</v>
      </c>
      <c r="F706" s="28">
        <v>6</v>
      </c>
      <c r="G706" s="29">
        <v>1.25</v>
      </c>
      <c r="H706" s="29">
        <v>1.56</v>
      </c>
      <c r="I706" s="29">
        <f t="shared" ref="I706" si="150">H706*F706</f>
        <v>9.36</v>
      </c>
      <c r="J706" s="61">
        <f>I706/$I$754</f>
        <v>3.4333377198630228E-6</v>
      </c>
      <c r="K706" s="6"/>
    </row>
    <row r="707" spans="1:11" s="60" customFormat="1" ht="30" customHeight="1">
      <c r="A707" s="53"/>
      <c r="B707" s="54"/>
      <c r="C707" s="54"/>
      <c r="D707" s="55" t="s">
        <v>1621</v>
      </c>
      <c r="E707" s="56"/>
      <c r="F707" s="57"/>
      <c r="G707" s="54"/>
      <c r="H707" s="54"/>
      <c r="I707" s="58">
        <f>SUM(I650:I706)</f>
        <v>20782.84</v>
      </c>
      <c r="J707" s="62">
        <f>SUM(J650:J706)</f>
        <v>7.6233449249869705E-3</v>
      </c>
      <c r="K707" s="59"/>
    </row>
    <row r="708" spans="1:11" s="22" customFormat="1" ht="30" customHeight="1">
      <c r="A708" s="17" t="s">
        <v>1109</v>
      </c>
      <c r="B708" s="18"/>
      <c r="C708" s="18"/>
      <c r="D708" s="19" t="s">
        <v>1110</v>
      </c>
      <c r="E708" s="19"/>
      <c r="F708" s="18"/>
      <c r="G708" s="18"/>
      <c r="H708" s="18"/>
      <c r="I708" s="18"/>
      <c r="J708" s="63"/>
      <c r="K708" s="21"/>
    </row>
    <row r="709" spans="1:11" s="22" customFormat="1" ht="30" customHeight="1">
      <c r="A709" s="17" t="s">
        <v>1111</v>
      </c>
      <c r="B709" s="18"/>
      <c r="C709" s="18"/>
      <c r="D709" s="19" t="s">
        <v>1112</v>
      </c>
      <c r="E709" s="19"/>
      <c r="F709" s="18"/>
      <c r="G709" s="18"/>
      <c r="H709" s="18"/>
      <c r="I709" s="18"/>
      <c r="J709" s="63"/>
      <c r="K709" s="21"/>
    </row>
    <row r="710" spans="1:11" s="30" customFormat="1" ht="25.15" customHeight="1">
      <c r="A710" s="23" t="s">
        <v>1113</v>
      </c>
      <c r="B710" s="24" t="s">
        <v>1434</v>
      </c>
      <c r="C710" s="25" t="s">
        <v>1180</v>
      </c>
      <c r="D710" s="26" t="s">
        <v>1114</v>
      </c>
      <c r="E710" s="27" t="s">
        <v>1302</v>
      </c>
      <c r="F710" s="28">
        <v>1</v>
      </c>
      <c r="G710" s="29">
        <v>148.07</v>
      </c>
      <c r="H710" s="29">
        <v>185.08</v>
      </c>
      <c r="I710" s="29">
        <f t="shared" ref="I710:I712" si="151">H710*F710</f>
        <v>185.08</v>
      </c>
      <c r="J710" s="61">
        <f>I710/$I$754</f>
        <v>6.7889118076094909E-5</v>
      </c>
      <c r="K710" s="6"/>
    </row>
    <row r="711" spans="1:11" s="30" customFormat="1" ht="25.15" customHeight="1">
      <c r="A711" s="23" t="s">
        <v>1115</v>
      </c>
      <c r="B711" s="24" t="s">
        <v>1217</v>
      </c>
      <c r="C711" s="25" t="s">
        <v>1180</v>
      </c>
      <c r="D711" s="26" t="s">
        <v>1116</v>
      </c>
      <c r="E711" s="27" t="s">
        <v>1292</v>
      </c>
      <c r="F711" s="28">
        <v>600</v>
      </c>
      <c r="G711" s="29">
        <v>73.959999999999994</v>
      </c>
      <c r="H711" s="29">
        <v>92.45</v>
      </c>
      <c r="I711" s="29">
        <f t="shared" si="151"/>
        <v>55470</v>
      </c>
      <c r="J711" s="61">
        <f>I711/$I$754</f>
        <v>2.0346927705213878E-2</v>
      </c>
      <c r="K711" s="6"/>
    </row>
    <row r="712" spans="1:11" s="30" customFormat="1" ht="25.15" customHeight="1">
      <c r="A712" s="23" t="s">
        <v>1117</v>
      </c>
      <c r="B712" s="24" t="s">
        <v>1435</v>
      </c>
      <c r="C712" s="25" t="s">
        <v>1207</v>
      </c>
      <c r="D712" s="26" t="s">
        <v>1436</v>
      </c>
      <c r="E712" s="27" t="s">
        <v>1292</v>
      </c>
      <c r="F712" s="28">
        <v>12</v>
      </c>
      <c r="G712" s="29">
        <v>12.65</v>
      </c>
      <c r="H712" s="29">
        <v>15.81</v>
      </c>
      <c r="I712" s="29">
        <f t="shared" si="151"/>
        <v>189.72</v>
      </c>
      <c r="J712" s="61">
        <f>I712/$I$754</f>
        <v>6.9591114552608195E-5</v>
      </c>
      <c r="K712" s="6"/>
    </row>
    <row r="713" spans="1:11" s="22" customFormat="1" ht="30" customHeight="1">
      <c r="A713" s="17" t="s">
        <v>1118</v>
      </c>
      <c r="B713" s="18"/>
      <c r="C713" s="18"/>
      <c r="D713" s="19" t="s">
        <v>1119</v>
      </c>
      <c r="E713" s="19"/>
      <c r="F713" s="18"/>
      <c r="G713" s="18"/>
      <c r="H713" s="18"/>
      <c r="I713" s="18"/>
      <c r="J713" s="63"/>
      <c r="K713" s="21"/>
    </row>
    <row r="714" spans="1:11" s="30" customFormat="1" ht="49.9" customHeight="1">
      <c r="A714" s="23" t="s">
        <v>1120</v>
      </c>
      <c r="B714" s="24" t="s">
        <v>1437</v>
      </c>
      <c r="C714" s="25" t="s">
        <v>1180</v>
      </c>
      <c r="D714" s="26" t="s">
        <v>1438</v>
      </c>
      <c r="E714" s="27" t="s">
        <v>1302</v>
      </c>
      <c r="F714" s="28">
        <v>2</v>
      </c>
      <c r="G714" s="29">
        <v>16.649999999999999</v>
      </c>
      <c r="H714" s="29">
        <v>20.81</v>
      </c>
      <c r="I714" s="29">
        <f t="shared" ref="I714:I717" si="152">H714*F714</f>
        <v>41.62</v>
      </c>
      <c r="J714" s="61">
        <f>I714/$I$754</f>
        <v>1.5266614946655879E-5</v>
      </c>
      <c r="K714" s="6"/>
    </row>
    <row r="715" spans="1:11" s="30" customFormat="1" ht="25.15" customHeight="1">
      <c r="A715" s="23" t="s">
        <v>1121</v>
      </c>
      <c r="B715" s="24" t="s">
        <v>1439</v>
      </c>
      <c r="C715" s="25" t="s">
        <v>1189</v>
      </c>
      <c r="D715" s="26" t="s">
        <v>1122</v>
      </c>
      <c r="E715" s="27" t="s">
        <v>96</v>
      </c>
      <c r="F715" s="28">
        <v>40</v>
      </c>
      <c r="G715" s="29">
        <v>44</v>
      </c>
      <c r="H715" s="29">
        <v>55</v>
      </c>
      <c r="I715" s="29">
        <f t="shared" si="152"/>
        <v>2200</v>
      </c>
      <c r="J715" s="61">
        <f>I715/$I$754</f>
        <v>8.0698108800199265E-4</v>
      </c>
      <c r="K715" s="6"/>
    </row>
    <row r="716" spans="1:11" s="30" customFormat="1" ht="25.15" customHeight="1">
      <c r="A716" s="23" t="s">
        <v>1123</v>
      </c>
      <c r="B716" s="24" t="s">
        <v>1440</v>
      </c>
      <c r="C716" s="25" t="s">
        <v>1189</v>
      </c>
      <c r="D716" s="26" t="s">
        <v>1124</v>
      </c>
      <c r="E716" s="27" t="s">
        <v>96</v>
      </c>
      <c r="F716" s="28">
        <v>76</v>
      </c>
      <c r="G716" s="29">
        <v>13.8</v>
      </c>
      <c r="H716" s="29">
        <v>17.25</v>
      </c>
      <c r="I716" s="29">
        <f t="shared" si="152"/>
        <v>1311</v>
      </c>
      <c r="J716" s="61">
        <f>I716/$I$754</f>
        <v>4.808873665320965E-4</v>
      </c>
      <c r="K716" s="6"/>
    </row>
    <row r="717" spans="1:11" s="30" customFormat="1" ht="25.15" customHeight="1">
      <c r="A717" s="23" t="s">
        <v>1125</v>
      </c>
      <c r="B717" s="24" t="s">
        <v>1441</v>
      </c>
      <c r="C717" s="25" t="s">
        <v>1189</v>
      </c>
      <c r="D717" s="26" t="s">
        <v>1126</v>
      </c>
      <c r="E717" s="27" t="s">
        <v>96</v>
      </c>
      <c r="F717" s="28">
        <v>130</v>
      </c>
      <c r="G717" s="29">
        <v>13.33</v>
      </c>
      <c r="H717" s="29">
        <v>16.66</v>
      </c>
      <c r="I717" s="29">
        <f t="shared" si="152"/>
        <v>2165.8000000000002</v>
      </c>
      <c r="J717" s="61">
        <f>I717/$I$754</f>
        <v>7.9443620017941626E-4</v>
      </c>
      <c r="K717" s="6"/>
    </row>
    <row r="718" spans="1:11" s="22" customFormat="1" ht="30" customHeight="1">
      <c r="A718" s="17" t="s">
        <v>1127</v>
      </c>
      <c r="B718" s="18"/>
      <c r="C718" s="18"/>
      <c r="D718" s="19" t="s">
        <v>1128</v>
      </c>
      <c r="E718" s="19"/>
      <c r="F718" s="18"/>
      <c r="G718" s="18"/>
      <c r="H718" s="18"/>
      <c r="I718" s="18"/>
      <c r="J718" s="63"/>
      <c r="K718" s="21"/>
    </row>
    <row r="719" spans="1:11" s="30" customFormat="1" ht="25.15" customHeight="1">
      <c r="A719" s="23" t="s">
        <v>1129</v>
      </c>
      <c r="B719" s="24" t="s">
        <v>1435</v>
      </c>
      <c r="C719" s="25" t="s">
        <v>1207</v>
      </c>
      <c r="D719" s="26" t="s">
        <v>1436</v>
      </c>
      <c r="E719" s="27" t="s">
        <v>1292</v>
      </c>
      <c r="F719" s="28">
        <v>34</v>
      </c>
      <c r="G719" s="29">
        <v>12.65</v>
      </c>
      <c r="H719" s="29">
        <v>15.81</v>
      </c>
      <c r="I719" s="29">
        <f t="shared" ref="I719" si="153">H719*F719</f>
        <v>537.54</v>
      </c>
      <c r="J719" s="61">
        <f>I719/$I$754</f>
        <v>1.9717482456572323E-4</v>
      </c>
      <c r="K719" s="6"/>
    </row>
    <row r="720" spans="1:11" s="22" customFormat="1" ht="30" customHeight="1">
      <c r="A720" s="17" t="s">
        <v>1130</v>
      </c>
      <c r="B720" s="18"/>
      <c r="C720" s="18"/>
      <c r="D720" s="19" t="s">
        <v>1131</v>
      </c>
      <c r="E720" s="19"/>
      <c r="F720" s="18"/>
      <c r="G720" s="18"/>
      <c r="H720" s="18"/>
      <c r="I720" s="18"/>
      <c r="J720" s="63"/>
      <c r="K720" s="21"/>
    </row>
    <row r="721" spans="1:11" s="30" customFormat="1" ht="25.15" customHeight="1">
      <c r="A721" s="23" t="s">
        <v>1132</v>
      </c>
      <c r="B721" s="24" t="s">
        <v>1435</v>
      </c>
      <c r="C721" s="25" t="s">
        <v>1207</v>
      </c>
      <c r="D721" s="26" t="s">
        <v>1436</v>
      </c>
      <c r="E721" s="27" t="s">
        <v>1292</v>
      </c>
      <c r="F721" s="28">
        <v>43</v>
      </c>
      <c r="G721" s="29">
        <v>12.65</v>
      </c>
      <c r="H721" s="29">
        <v>15.81</v>
      </c>
      <c r="I721" s="29">
        <f t="shared" ref="I721:I723" si="154">H721*F721</f>
        <v>679.83</v>
      </c>
      <c r="J721" s="61">
        <f>I721/$I$754</f>
        <v>2.4936816048017941E-4</v>
      </c>
      <c r="K721" s="6"/>
    </row>
    <row r="722" spans="1:11" s="30" customFormat="1" ht="25.15" customHeight="1">
      <c r="A722" s="23" t="s">
        <v>1133</v>
      </c>
      <c r="B722" s="24" t="s">
        <v>1214</v>
      </c>
      <c r="C722" s="25" t="s">
        <v>1180</v>
      </c>
      <c r="D722" s="26" t="s">
        <v>1442</v>
      </c>
      <c r="E722" s="27" t="s">
        <v>1302</v>
      </c>
      <c r="F722" s="28">
        <v>2</v>
      </c>
      <c r="G722" s="29">
        <v>82.51</v>
      </c>
      <c r="H722" s="29">
        <v>103.13</v>
      </c>
      <c r="I722" s="29">
        <f t="shared" si="154"/>
        <v>206.26</v>
      </c>
      <c r="J722" s="61">
        <f>I722/$I$754</f>
        <v>7.5658145096041356E-5</v>
      </c>
      <c r="K722" s="6"/>
    </row>
    <row r="723" spans="1:11" s="30" customFormat="1" ht="25.15" customHeight="1">
      <c r="A723" s="23" t="s">
        <v>1134</v>
      </c>
      <c r="B723" s="24" t="s">
        <v>1443</v>
      </c>
      <c r="C723" s="25" t="s">
        <v>1180</v>
      </c>
      <c r="D723" s="26" t="s">
        <v>1135</v>
      </c>
      <c r="E723" s="27" t="s">
        <v>1292</v>
      </c>
      <c r="F723" s="28">
        <v>75</v>
      </c>
      <c r="G723" s="29">
        <v>95.78</v>
      </c>
      <c r="H723" s="29">
        <v>119.72</v>
      </c>
      <c r="I723" s="29">
        <f t="shared" si="154"/>
        <v>8979</v>
      </c>
      <c r="J723" s="61">
        <f>I723/$I$754</f>
        <v>3.2935832678044961E-3</v>
      </c>
      <c r="K723" s="6"/>
    </row>
    <row r="724" spans="1:11" s="22" customFormat="1" ht="30" customHeight="1">
      <c r="A724" s="17" t="s">
        <v>1136</v>
      </c>
      <c r="B724" s="18"/>
      <c r="C724" s="18"/>
      <c r="D724" s="19" t="s">
        <v>1137</v>
      </c>
      <c r="E724" s="19"/>
      <c r="F724" s="18"/>
      <c r="G724" s="18"/>
      <c r="H724" s="18"/>
      <c r="I724" s="18"/>
      <c r="J724" s="63"/>
      <c r="K724" s="21"/>
    </row>
    <row r="725" spans="1:11" s="30" customFormat="1" ht="40.15" customHeight="1">
      <c r="A725" s="23" t="s">
        <v>1136</v>
      </c>
      <c r="B725" s="24" t="s">
        <v>1215</v>
      </c>
      <c r="C725" s="25" t="s">
        <v>1180</v>
      </c>
      <c r="D725" s="26" t="s">
        <v>1138</v>
      </c>
      <c r="E725" s="27" t="s">
        <v>1302</v>
      </c>
      <c r="F725" s="28">
        <v>2</v>
      </c>
      <c r="G725" s="29">
        <v>55.21</v>
      </c>
      <c r="H725" s="29">
        <v>69.010000000000005</v>
      </c>
      <c r="I725" s="29">
        <f t="shared" ref="I725" si="155">H725*F725</f>
        <v>138.02000000000001</v>
      </c>
      <c r="J725" s="61">
        <f>I725/$I$754</f>
        <v>5.0627058984561377E-5</v>
      </c>
      <c r="K725" s="6"/>
    </row>
    <row r="726" spans="1:11" s="60" customFormat="1" ht="30" customHeight="1">
      <c r="A726" s="53"/>
      <c r="B726" s="54"/>
      <c r="C726" s="54"/>
      <c r="D726" s="55" t="s">
        <v>1621</v>
      </c>
      <c r="E726" s="56"/>
      <c r="F726" s="57"/>
      <c r="G726" s="54"/>
      <c r="H726" s="54"/>
      <c r="I726" s="58">
        <f>SUM(I710:I725)</f>
        <v>72103.87000000001</v>
      </c>
      <c r="J726" s="62">
        <f>SUM(J708:J725)</f>
        <v>2.6448390664433746E-2</v>
      </c>
      <c r="K726" s="59"/>
    </row>
    <row r="727" spans="1:11" s="22" customFormat="1" ht="30" customHeight="1">
      <c r="A727" s="17" t="s">
        <v>1139</v>
      </c>
      <c r="B727" s="18"/>
      <c r="C727" s="18"/>
      <c r="D727" s="19" t="s">
        <v>1140</v>
      </c>
      <c r="E727" s="19"/>
      <c r="F727" s="18"/>
      <c r="G727" s="18"/>
      <c r="H727" s="18"/>
      <c r="I727" s="18"/>
      <c r="J727" s="63"/>
      <c r="K727" s="21"/>
    </row>
    <row r="728" spans="1:11" s="30" customFormat="1" ht="25.15" customHeight="1">
      <c r="A728" s="23" t="s">
        <v>1141</v>
      </c>
      <c r="B728" s="25" t="s">
        <v>1444</v>
      </c>
      <c r="C728" s="25" t="s">
        <v>1207</v>
      </c>
      <c r="D728" s="26" t="s">
        <v>1142</v>
      </c>
      <c r="E728" s="27" t="s">
        <v>25</v>
      </c>
      <c r="F728" s="28">
        <v>43.500010000000003</v>
      </c>
      <c r="G728" s="29">
        <v>418.55</v>
      </c>
      <c r="H728" s="29">
        <v>523.17999999999995</v>
      </c>
      <c r="I728" s="29">
        <f t="shared" ref="I728:I748" si="156">H728*F728</f>
        <v>22758.3352318</v>
      </c>
      <c r="J728" s="61">
        <f t="shared" ref="J728:J748" si="157">I728/$I$754</f>
        <v>8.3479755120327483E-3</v>
      </c>
      <c r="K728" s="6"/>
    </row>
    <row r="729" spans="1:11" s="30" customFormat="1" ht="25.15" customHeight="1">
      <c r="A729" s="23" t="s">
        <v>1143</v>
      </c>
      <c r="B729" s="25" t="s">
        <v>1444</v>
      </c>
      <c r="C729" s="25" t="s">
        <v>1207</v>
      </c>
      <c r="D729" s="26" t="s">
        <v>1144</v>
      </c>
      <c r="E729" s="27" t="s">
        <v>25</v>
      </c>
      <c r="F729" s="28">
        <v>10.5</v>
      </c>
      <c r="G729" s="29">
        <v>418.55</v>
      </c>
      <c r="H729" s="29">
        <v>523.17999999999995</v>
      </c>
      <c r="I729" s="29">
        <f t="shared" si="156"/>
        <v>5493.3899999999994</v>
      </c>
      <c r="J729" s="61">
        <f t="shared" si="157"/>
        <v>2.015028108645121E-3</v>
      </c>
      <c r="K729" s="6"/>
    </row>
    <row r="730" spans="1:11" s="30" customFormat="1" ht="25.15" customHeight="1">
      <c r="A730" s="23" t="s">
        <v>1145</v>
      </c>
      <c r="B730" s="25" t="s">
        <v>1444</v>
      </c>
      <c r="C730" s="25" t="s">
        <v>1207</v>
      </c>
      <c r="D730" s="26" t="s">
        <v>1146</v>
      </c>
      <c r="E730" s="27" t="s">
        <v>25</v>
      </c>
      <c r="F730" s="28">
        <v>53</v>
      </c>
      <c r="G730" s="29">
        <v>418.55</v>
      </c>
      <c r="H730" s="29">
        <v>523.17999999999995</v>
      </c>
      <c r="I730" s="29">
        <f t="shared" si="156"/>
        <v>27728.539999999997</v>
      </c>
      <c r="J730" s="61">
        <f t="shared" si="157"/>
        <v>1.0171094262684895E-2</v>
      </c>
      <c r="K730" s="6"/>
    </row>
    <row r="731" spans="1:11" s="30" customFormat="1" ht="25.15" customHeight="1">
      <c r="A731" s="23" t="s">
        <v>1147</v>
      </c>
      <c r="B731" s="25" t="s">
        <v>1444</v>
      </c>
      <c r="C731" s="25" t="s">
        <v>1207</v>
      </c>
      <c r="D731" s="26" t="s">
        <v>1148</v>
      </c>
      <c r="E731" s="27" t="s">
        <v>25</v>
      </c>
      <c r="F731" s="28">
        <v>35.700000000000003</v>
      </c>
      <c r="G731" s="29">
        <v>418.55</v>
      </c>
      <c r="H731" s="29">
        <v>523.17999999999995</v>
      </c>
      <c r="I731" s="29">
        <f t="shared" si="156"/>
        <v>18677.525999999998</v>
      </c>
      <c r="J731" s="61">
        <f t="shared" si="157"/>
        <v>6.8510955693934106E-3</v>
      </c>
      <c r="K731" s="6"/>
    </row>
    <row r="732" spans="1:11" s="30" customFormat="1" ht="25.15" customHeight="1">
      <c r="A732" s="23" t="s">
        <v>1149</v>
      </c>
      <c r="B732" s="25" t="s">
        <v>1445</v>
      </c>
      <c r="C732" s="25" t="s">
        <v>1180</v>
      </c>
      <c r="D732" s="26" t="s">
        <v>1150</v>
      </c>
      <c r="E732" s="27" t="s">
        <v>1292</v>
      </c>
      <c r="F732" s="28">
        <v>65.8</v>
      </c>
      <c r="G732" s="29">
        <v>87.64</v>
      </c>
      <c r="H732" s="29">
        <v>109.55</v>
      </c>
      <c r="I732" s="29">
        <f t="shared" si="156"/>
        <v>7208.3899999999994</v>
      </c>
      <c r="J732" s="61">
        <f t="shared" si="157"/>
        <v>2.6441065477012197E-3</v>
      </c>
      <c r="K732" s="6"/>
    </row>
    <row r="733" spans="1:11" s="30" customFormat="1" ht="25.15" customHeight="1">
      <c r="A733" s="23" t="s">
        <v>1151</v>
      </c>
      <c r="B733" s="25" t="s">
        <v>1445</v>
      </c>
      <c r="C733" s="25" t="s">
        <v>1180</v>
      </c>
      <c r="D733" s="26" t="s">
        <v>1152</v>
      </c>
      <c r="E733" s="27" t="s">
        <v>1292</v>
      </c>
      <c r="F733" s="28">
        <v>99.5</v>
      </c>
      <c r="G733" s="29">
        <v>87.64</v>
      </c>
      <c r="H733" s="29">
        <v>109.55</v>
      </c>
      <c r="I733" s="29">
        <f t="shared" si="156"/>
        <v>10900.225</v>
      </c>
      <c r="J733" s="61">
        <f t="shared" si="157"/>
        <v>3.9983070136211454E-3</v>
      </c>
      <c r="K733" s="6"/>
    </row>
    <row r="734" spans="1:11" s="30" customFormat="1" ht="25.15" customHeight="1">
      <c r="A734" s="23" t="s">
        <v>1153</v>
      </c>
      <c r="B734" s="25" t="s">
        <v>1445</v>
      </c>
      <c r="C734" s="25" t="s">
        <v>1180</v>
      </c>
      <c r="D734" s="26" t="s">
        <v>1154</v>
      </c>
      <c r="E734" s="27" t="s">
        <v>1292</v>
      </c>
      <c r="F734" s="28">
        <v>130.80000000000001</v>
      </c>
      <c r="G734" s="29">
        <v>87.64</v>
      </c>
      <c r="H734" s="29">
        <v>109.55</v>
      </c>
      <c r="I734" s="29">
        <f t="shared" si="156"/>
        <v>14329.140000000001</v>
      </c>
      <c r="J734" s="61">
        <f t="shared" si="157"/>
        <v>5.2560659033331243E-3</v>
      </c>
      <c r="K734" s="6"/>
    </row>
    <row r="735" spans="1:11" s="30" customFormat="1" ht="25.15" customHeight="1">
      <c r="A735" s="23" t="s">
        <v>1155</v>
      </c>
      <c r="B735" s="25" t="s">
        <v>1445</v>
      </c>
      <c r="C735" s="25" t="s">
        <v>1180</v>
      </c>
      <c r="D735" s="26" t="s">
        <v>1156</v>
      </c>
      <c r="E735" s="27" t="s">
        <v>1292</v>
      </c>
      <c r="F735" s="28">
        <v>90.4</v>
      </c>
      <c r="G735" s="29">
        <v>87.64</v>
      </c>
      <c r="H735" s="29">
        <v>109.55</v>
      </c>
      <c r="I735" s="29">
        <f t="shared" si="156"/>
        <v>9903.32</v>
      </c>
      <c r="J735" s="61">
        <f t="shared" si="157"/>
        <v>3.6326327038326786E-3</v>
      </c>
      <c r="K735" s="6"/>
    </row>
    <row r="736" spans="1:11" s="30" customFormat="1" ht="25.15" customHeight="1">
      <c r="A736" s="23" t="s">
        <v>1157</v>
      </c>
      <c r="B736" s="25" t="s">
        <v>1445</v>
      </c>
      <c r="C736" s="25" t="s">
        <v>1180</v>
      </c>
      <c r="D736" s="26" t="s">
        <v>1158</v>
      </c>
      <c r="E736" s="27" t="s">
        <v>1292</v>
      </c>
      <c r="F736" s="28">
        <v>19.2</v>
      </c>
      <c r="G736" s="29">
        <v>87.64</v>
      </c>
      <c r="H736" s="29">
        <v>109.55</v>
      </c>
      <c r="I736" s="29">
        <f t="shared" si="156"/>
        <v>2103.3599999999997</v>
      </c>
      <c r="J736" s="61">
        <f t="shared" si="157"/>
        <v>7.7153260966357766E-4</v>
      </c>
      <c r="K736" s="6"/>
    </row>
    <row r="737" spans="1:11" s="30" customFormat="1" ht="49.9" customHeight="1">
      <c r="A737" s="23" t="s">
        <v>1159</v>
      </c>
      <c r="B737" s="24" t="s">
        <v>1446</v>
      </c>
      <c r="C737" s="25" t="s">
        <v>1189</v>
      </c>
      <c r="D737" s="26" t="s">
        <v>1447</v>
      </c>
      <c r="E737" s="27" t="s">
        <v>1292</v>
      </c>
      <c r="F737" s="28">
        <v>6</v>
      </c>
      <c r="G737" s="29">
        <v>317.56</v>
      </c>
      <c r="H737" s="29">
        <v>396.95</v>
      </c>
      <c r="I737" s="29">
        <f>H737*F737</f>
        <v>2381.6999999999998</v>
      </c>
      <c r="J737" s="61">
        <f t="shared" si="157"/>
        <v>8.7363038967924799E-4</v>
      </c>
      <c r="K737" s="6"/>
    </row>
    <row r="738" spans="1:11" s="30" customFormat="1" ht="25.15" customHeight="1">
      <c r="A738" s="23" t="s">
        <v>1160</v>
      </c>
      <c r="B738" s="24" t="s">
        <v>1448</v>
      </c>
      <c r="C738" s="25" t="s">
        <v>1189</v>
      </c>
      <c r="D738" s="26" t="s">
        <v>1161</v>
      </c>
      <c r="E738" s="27" t="s">
        <v>1292</v>
      </c>
      <c r="F738" s="28">
        <v>10.9</v>
      </c>
      <c r="G738" s="29">
        <v>201.65</v>
      </c>
      <c r="H738" s="29">
        <v>252.06</v>
      </c>
      <c r="I738" s="29">
        <f t="shared" si="156"/>
        <v>2747.4540000000002</v>
      </c>
      <c r="J738" s="61">
        <f t="shared" si="157"/>
        <v>1.0077924627979213E-3</v>
      </c>
      <c r="K738" s="6"/>
    </row>
    <row r="739" spans="1:11" s="30" customFormat="1" ht="25.15" customHeight="1">
      <c r="A739" s="23" t="s">
        <v>1162</v>
      </c>
      <c r="B739" s="24" t="s">
        <v>1449</v>
      </c>
      <c r="C739" s="25" t="s">
        <v>1207</v>
      </c>
      <c r="D739" s="26" t="s">
        <v>1163</v>
      </c>
      <c r="E739" s="27" t="s">
        <v>1292</v>
      </c>
      <c r="F739" s="28">
        <v>11.79</v>
      </c>
      <c r="G739" s="29">
        <v>868.73</v>
      </c>
      <c r="H739" s="29">
        <v>1085.9100000000001</v>
      </c>
      <c r="I739" s="29">
        <f t="shared" si="156"/>
        <v>12802.8789</v>
      </c>
      <c r="J739" s="61">
        <f t="shared" si="157"/>
        <v>4.6962187019453424E-3</v>
      </c>
      <c r="K739" s="6"/>
    </row>
    <row r="740" spans="1:11" s="30" customFormat="1" ht="25.15" customHeight="1">
      <c r="A740" s="23" t="s">
        <v>1164</v>
      </c>
      <c r="B740" s="24" t="s">
        <v>1450</v>
      </c>
      <c r="C740" s="25" t="s">
        <v>1189</v>
      </c>
      <c r="D740" s="26" t="s">
        <v>1165</v>
      </c>
      <c r="E740" s="27" t="s">
        <v>25</v>
      </c>
      <c r="F740" s="28">
        <v>1</v>
      </c>
      <c r="G740" s="29">
        <v>814.82</v>
      </c>
      <c r="H740" s="29">
        <v>1018.52</v>
      </c>
      <c r="I740" s="29">
        <f t="shared" si="156"/>
        <v>1018.52</v>
      </c>
      <c r="J740" s="61">
        <f t="shared" si="157"/>
        <v>3.7360289897808615E-4</v>
      </c>
      <c r="K740" s="6"/>
    </row>
    <row r="741" spans="1:11" s="30" customFormat="1" ht="25.15" customHeight="1">
      <c r="A741" s="23" t="s">
        <v>1166</v>
      </c>
      <c r="B741" s="24" t="s">
        <v>1451</v>
      </c>
      <c r="C741" s="25" t="s">
        <v>1207</v>
      </c>
      <c r="D741" s="26" t="s">
        <v>1167</v>
      </c>
      <c r="E741" s="27" t="s">
        <v>1302</v>
      </c>
      <c r="F741" s="28">
        <v>2</v>
      </c>
      <c r="G741" s="29">
        <v>695.63</v>
      </c>
      <c r="H741" s="29">
        <v>869.53</v>
      </c>
      <c r="I741" s="29">
        <f t="shared" si="156"/>
        <v>1739.06</v>
      </c>
      <c r="J741" s="61">
        <f t="shared" si="157"/>
        <v>6.3790387768215687E-4</v>
      </c>
      <c r="K741" s="6"/>
    </row>
    <row r="742" spans="1:11" s="30" customFormat="1" ht="34.9" customHeight="1">
      <c r="A742" s="23" t="s">
        <v>1168</v>
      </c>
      <c r="B742" s="24" t="s">
        <v>1270</v>
      </c>
      <c r="C742" s="25" t="s">
        <v>1180</v>
      </c>
      <c r="D742" s="26" t="s">
        <v>1271</v>
      </c>
      <c r="E742" s="27" t="s">
        <v>1302</v>
      </c>
      <c r="F742" s="28">
        <v>8</v>
      </c>
      <c r="G742" s="29">
        <v>376.73</v>
      </c>
      <c r="H742" s="29">
        <v>470.91</v>
      </c>
      <c r="I742" s="29">
        <f t="shared" si="156"/>
        <v>3767.28</v>
      </c>
      <c r="J742" s="61">
        <f t="shared" si="157"/>
        <v>1.3818744150946123E-3</v>
      </c>
      <c r="K742" s="6"/>
    </row>
    <row r="743" spans="1:11" s="30" customFormat="1" ht="34.9" customHeight="1">
      <c r="A743" s="23" t="s">
        <v>1169</v>
      </c>
      <c r="B743" s="24" t="s">
        <v>1272</v>
      </c>
      <c r="C743" s="25" t="s">
        <v>1189</v>
      </c>
      <c r="D743" s="26" t="s">
        <v>1273</v>
      </c>
      <c r="E743" s="27" t="s">
        <v>1452</v>
      </c>
      <c r="F743" s="28">
        <v>2</v>
      </c>
      <c r="G743" s="29">
        <v>427.97</v>
      </c>
      <c r="H743" s="29">
        <v>534.96</v>
      </c>
      <c r="I743" s="29">
        <f t="shared" si="156"/>
        <v>1069.92</v>
      </c>
      <c r="J743" s="61">
        <f t="shared" si="157"/>
        <v>3.9245691167049638E-4</v>
      </c>
      <c r="K743" s="6"/>
    </row>
    <row r="744" spans="1:11" s="30" customFormat="1" ht="25.15" customHeight="1">
      <c r="A744" s="23" t="s">
        <v>1170</v>
      </c>
      <c r="B744" s="24" t="s">
        <v>1453</v>
      </c>
      <c r="C744" s="25" t="s">
        <v>1189</v>
      </c>
      <c r="D744" s="26" t="s">
        <v>1274</v>
      </c>
      <c r="E744" s="27" t="s">
        <v>96</v>
      </c>
      <c r="F744" s="28">
        <v>2.85</v>
      </c>
      <c r="G744" s="29">
        <v>465.21</v>
      </c>
      <c r="H744" s="29">
        <v>581.51</v>
      </c>
      <c r="I744" s="29">
        <f t="shared" si="156"/>
        <v>1657.3035</v>
      </c>
      <c r="J744" s="61">
        <f t="shared" si="157"/>
        <v>6.0791480980886838E-4</v>
      </c>
      <c r="K744" s="6"/>
    </row>
    <row r="745" spans="1:11" s="30" customFormat="1" ht="25.15" customHeight="1">
      <c r="A745" s="23" t="s">
        <v>1171</v>
      </c>
      <c r="B745" s="24" t="s">
        <v>1453</v>
      </c>
      <c r="C745" s="25" t="s">
        <v>1189</v>
      </c>
      <c r="D745" s="26" t="s">
        <v>1275</v>
      </c>
      <c r="E745" s="27" t="s">
        <v>96</v>
      </c>
      <c r="F745" s="28">
        <v>9.1999999999999993</v>
      </c>
      <c r="G745" s="29">
        <v>465.21</v>
      </c>
      <c r="H745" s="29">
        <v>581.51</v>
      </c>
      <c r="I745" s="29">
        <f t="shared" si="156"/>
        <v>5349.8919999999998</v>
      </c>
      <c r="J745" s="61">
        <f t="shared" si="157"/>
        <v>1.9623916667514344E-3</v>
      </c>
      <c r="K745" s="6"/>
    </row>
    <row r="746" spans="1:11" s="30" customFormat="1" ht="25.15" customHeight="1">
      <c r="A746" s="23" t="s">
        <v>1172</v>
      </c>
      <c r="B746" s="24" t="s">
        <v>1454</v>
      </c>
      <c r="C746" s="25" t="s">
        <v>1207</v>
      </c>
      <c r="D746" s="26" t="s">
        <v>1173</v>
      </c>
      <c r="E746" s="27" t="s">
        <v>1302</v>
      </c>
      <c r="F746" s="28">
        <v>1</v>
      </c>
      <c r="G746" s="29">
        <v>4200.4399999999996</v>
      </c>
      <c r="H746" s="29">
        <v>5250.55</v>
      </c>
      <c r="I746" s="29">
        <f t="shared" si="156"/>
        <v>5250.55</v>
      </c>
      <c r="J746" s="61">
        <f t="shared" si="157"/>
        <v>1.9259520689131192E-3</v>
      </c>
      <c r="K746" s="6"/>
    </row>
    <row r="747" spans="1:11" s="30" customFormat="1" ht="25.15" customHeight="1">
      <c r="A747" s="23" t="s">
        <v>1174</v>
      </c>
      <c r="B747" s="24" t="s">
        <v>1276</v>
      </c>
      <c r="C747" s="25" t="s">
        <v>1189</v>
      </c>
      <c r="D747" s="26" t="s">
        <v>1455</v>
      </c>
      <c r="E747" s="27" t="s">
        <v>25</v>
      </c>
      <c r="F747" s="28">
        <v>2</v>
      </c>
      <c r="G747" s="29">
        <v>387.19</v>
      </c>
      <c r="H747" s="29">
        <v>483.98</v>
      </c>
      <c r="I747" s="29">
        <f t="shared" si="156"/>
        <v>967.96</v>
      </c>
      <c r="J747" s="61">
        <f t="shared" si="157"/>
        <v>3.5505700633745854E-4</v>
      </c>
      <c r="K747" s="6"/>
    </row>
    <row r="748" spans="1:11" s="30" customFormat="1" ht="25.15" customHeight="1">
      <c r="A748" s="23" t="s">
        <v>1175</v>
      </c>
      <c r="B748" s="24" t="s">
        <v>1456</v>
      </c>
      <c r="C748" s="25" t="s">
        <v>1180</v>
      </c>
      <c r="D748" s="26" t="s">
        <v>1457</v>
      </c>
      <c r="E748" s="27" t="s">
        <v>1302</v>
      </c>
      <c r="F748" s="28">
        <v>1</v>
      </c>
      <c r="G748" s="29">
        <v>123.73</v>
      </c>
      <c r="H748" s="29">
        <v>154.66</v>
      </c>
      <c r="I748" s="29">
        <f t="shared" si="156"/>
        <v>154.66</v>
      </c>
      <c r="J748" s="61">
        <f t="shared" si="157"/>
        <v>5.6730770486540082E-5</v>
      </c>
      <c r="K748" s="6"/>
    </row>
    <row r="749" spans="1:11" s="60" customFormat="1" ht="30" customHeight="1">
      <c r="A749" s="53"/>
      <c r="B749" s="54"/>
      <c r="C749" s="54"/>
      <c r="D749" s="55" t="s">
        <v>1621</v>
      </c>
      <c r="E749" s="56"/>
      <c r="F749" s="57"/>
      <c r="G749" s="54"/>
      <c r="H749" s="54"/>
      <c r="I749" s="58">
        <f>SUM(I728:I748)</f>
        <v>158009.40463179999</v>
      </c>
      <c r="J749" s="62">
        <f>SUM(J728:J748)</f>
        <v>5.7959364211053195E-2</v>
      </c>
      <c r="K749" s="59"/>
    </row>
    <row r="750" spans="1:11" s="22" customFormat="1" ht="30" customHeight="1">
      <c r="A750" s="17" t="s">
        <v>1176</v>
      </c>
      <c r="B750" s="18"/>
      <c r="C750" s="18"/>
      <c r="D750" s="19" t="s">
        <v>1177</v>
      </c>
      <c r="E750" s="19"/>
      <c r="F750" s="18"/>
      <c r="G750" s="18"/>
      <c r="H750" s="18"/>
      <c r="I750" s="18"/>
      <c r="J750" s="63"/>
      <c r="K750" s="21"/>
    </row>
    <row r="751" spans="1:11" s="30" customFormat="1" ht="25.15" customHeight="1">
      <c r="A751" s="23" t="s">
        <v>1178</v>
      </c>
      <c r="B751" s="24" t="s">
        <v>1458</v>
      </c>
      <c r="C751" s="25" t="s">
        <v>1180</v>
      </c>
      <c r="D751" s="26" t="s">
        <v>1459</v>
      </c>
      <c r="E751" s="27" t="s">
        <v>25</v>
      </c>
      <c r="F751" s="28">
        <v>1211.92</v>
      </c>
      <c r="G751" s="29">
        <v>4.12</v>
      </c>
      <c r="H751" s="29">
        <v>5.15</v>
      </c>
      <c r="I751" s="29">
        <f t="shared" ref="I751" si="158">H751*F751</f>
        <v>6241.3880000000008</v>
      </c>
      <c r="J751" s="61">
        <f t="shared" ref="J751" si="159">I751/$I$754</f>
        <v>2.2894009449466279E-3</v>
      </c>
      <c r="K751" s="6"/>
    </row>
    <row r="752" spans="1:11" s="60" customFormat="1" ht="30" customHeight="1">
      <c r="A752" s="53"/>
      <c r="B752" s="54"/>
      <c r="C752" s="54"/>
      <c r="D752" s="55" t="s">
        <v>1621</v>
      </c>
      <c r="E752" s="56"/>
      <c r="F752" s="57"/>
      <c r="G752" s="54"/>
      <c r="H752" s="54"/>
      <c r="I752" s="58">
        <f>SUM(I751)</f>
        <v>6241.3880000000008</v>
      </c>
      <c r="J752" s="62">
        <f>SUM(J751)</f>
        <v>2.2894009449466279E-3</v>
      </c>
      <c r="K752" s="59"/>
    </row>
    <row r="753" spans="1:10">
      <c r="A753" s="7"/>
      <c r="B753" s="8"/>
      <c r="C753" s="8"/>
      <c r="D753" s="8"/>
      <c r="E753" s="8"/>
      <c r="F753" s="8"/>
      <c r="G753" s="8"/>
      <c r="H753" s="8"/>
      <c r="I753" s="8"/>
      <c r="J753" s="66"/>
    </row>
    <row r="754" spans="1:10" ht="60" customHeight="1">
      <c r="A754" s="12"/>
      <c r="B754" s="10"/>
      <c r="C754" s="10"/>
      <c r="D754" s="10"/>
      <c r="E754" s="10"/>
      <c r="F754" s="10"/>
      <c r="G754" s="10"/>
      <c r="H754" s="10"/>
      <c r="I754" s="11">
        <f>I752+I749+I726+I707+I648+I591+I575+I499+I494+I359+I158+I142+I136+I126+I109+I103+I95+I90+I52+I41+I23+I13</f>
        <v>2726210.1091451696</v>
      </c>
      <c r="J754" s="13">
        <f>J752+J749+J726+J707+J648+J591+J575+J499+J494+J359+J158+J142+J136+J126+J109+J103+J95+J90+J52+J41+J23+J13</f>
        <v>1.0000000000000002</v>
      </c>
    </row>
    <row r="755" spans="1:10">
      <c r="A755" s="7"/>
      <c r="B755" s="8"/>
      <c r="C755" s="8"/>
      <c r="D755" s="8"/>
      <c r="E755" s="8"/>
      <c r="F755" s="8"/>
      <c r="G755" s="8"/>
      <c r="H755" s="8"/>
      <c r="I755" s="8"/>
      <c r="J755" s="9"/>
    </row>
    <row r="756" spans="1:10">
      <c r="A756" s="7"/>
      <c r="B756" s="8"/>
      <c r="C756" s="8"/>
      <c r="D756" s="8"/>
      <c r="E756" s="8"/>
      <c r="F756" s="8"/>
      <c r="G756" s="8"/>
      <c r="H756" s="8"/>
      <c r="I756" s="8"/>
      <c r="J756" s="9"/>
    </row>
    <row r="757" spans="1:10">
      <c r="A757" s="7"/>
      <c r="B757" s="8"/>
      <c r="C757" s="8"/>
      <c r="D757" s="8"/>
      <c r="E757" s="8"/>
      <c r="F757" s="8"/>
      <c r="G757" s="8"/>
      <c r="H757" s="8"/>
      <c r="I757" s="8"/>
      <c r="J757" s="9"/>
    </row>
    <row r="758" spans="1:10">
      <c r="A758" s="7"/>
      <c r="B758" s="8"/>
      <c r="C758" s="8"/>
      <c r="D758" s="8"/>
      <c r="E758" s="8"/>
      <c r="F758" s="8"/>
      <c r="G758" s="8"/>
      <c r="H758" s="8"/>
      <c r="I758" s="8"/>
      <c r="J758" s="9"/>
    </row>
    <row r="759" spans="1:10" ht="16.5">
      <c r="A759" s="7"/>
      <c r="B759" s="14"/>
      <c r="C759" s="80"/>
      <c r="D759" s="80"/>
      <c r="E759" s="6"/>
      <c r="F759" s="8"/>
      <c r="G759" s="8"/>
      <c r="H759" s="8"/>
      <c r="I759" s="8"/>
      <c r="J759" s="9"/>
    </row>
    <row r="760" spans="1:10" ht="16.5">
      <c r="A760" s="7"/>
      <c r="B760" s="14"/>
      <c r="C760" s="80"/>
      <c r="D760" s="80"/>
      <c r="E760" s="6"/>
      <c r="F760" s="8"/>
      <c r="G760" s="8"/>
      <c r="H760" s="8"/>
      <c r="I760" s="8"/>
      <c r="J760" s="9"/>
    </row>
    <row r="761" spans="1:10" ht="16.5">
      <c r="A761" s="7"/>
      <c r="B761" s="78"/>
      <c r="C761" s="78"/>
      <c r="D761" s="81"/>
      <c r="E761" s="81"/>
      <c r="F761" s="8"/>
      <c r="G761" s="8"/>
      <c r="H761" s="8"/>
      <c r="I761" s="8"/>
      <c r="J761" s="9"/>
    </row>
    <row r="762" spans="1:10" ht="16.5">
      <c r="A762" s="7"/>
      <c r="B762" s="14"/>
      <c r="C762" s="15"/>
      <c r="D762" s="15"/>
      <c r="E762" s="6"/>
      <c r="F762" s="8"/>
      <c r="G762" s="8"/>
      <c r="H762" s="8"/>
      <c r="I762" s="8"/>
      <c r="J762" s="9"/>
    </row>
    <row r="763" spans="1:10" ht="16.5">
      <c r="A763" s="7"/>
      <c r="B763" s="6"/>
      <c r="C763" s="14"/>
      <c r="D763" s="15"/>
      <c r="E763" s="8"/>
      <c r="F763" s="8"/>
      <c r="G763" s="8"/>
      <c r="H763" s="8"/>
      <c r="I763" s="8"/>
      <c r="J763" s="9"/>
    </row>
    <row r="764" spans="1:10" ht="16.5">
      <c r="A764" s="7"/>
      <c r="B764" s="6"/>
      <c r="C764" s="14"/>
      <c r="D764" s="8"/>
      <c r="E764" s="8"/>
      <c r="F764" s="8"/>
      <c r="G764" s="8"/>
      <c r="H764" s="8"/>
      <c r="I764" s="8"/>
      <c r="J764" s="9"/>
    </row>
    <row r="765" spans="1:10">
      <c r="A765" s="7"/>
      <c r="B765" s="8"/>
      <c r="C765" s="8"/>
      <c r="D765" s="8"/>
      <c r="E765" s="8"/>
      <c r="F765" s="8"/>
      <c r="G765" s="8"/>
      <c r="H765" s="8"/>
      <c r="I765" s="8"/>
      <c r="J765" s="9"/>
    </row>
    <row r="766" spans="1:10">
      <c r="A766" s="7"/>
      <c r="B766" s="8"/>
      <c r="C766" s="8"/>
      <c r="D766" s="8"/>
      <c r="E766" s="8"/>
      <c r="F766" s="8"/>
      <c r="G766" s="8"/>
      <c r="H766" s="8"/>
      <c r="I766" s="8"/>
      <c r="J766" s="9"/>
    </row>
    <row r="767" spans="1:10">
      <c r="A767" s="7"/>
      <c r="B767" s="8"/>
      <c r="C767" s="8"/>
      <c r="D767" s="8"/>
      <c r="E767" s="8"/>
      <c r="F767" s="8"/>
      <c r="G767" s="8"/>
      <c r="H767" s="8"/>
      <c r="I767" s="8"/>
      <c r="J767" s="9"/>
    </row>
    <row r="768" spans="1:10">
      <c r="A768" s="7"/>
      <c r="B768" s="8"/>
      <c r="C768" s="8"/>
      <c r="D768" s="8"/>
      <c r="E768" s="8"/>
      <c r="F768" s="8"/>
      <c r="G768" s="8"/>
      <c r="H768" s="8"/>
      <c r="I768" s="8"/>
      <c r="J768" s="9"/>
    </row>
    <row r="769" spans="1:10">
      <c r="A769" s="7"/>
      <c r="B769" s="8"/>
      <c r="C769" s="8"/>
      <c r="D769" s="8"/>
      <c r="E769" s="8"/>
      <c r="F769" s="8"/>
      <c r="G769" s="8"/>
      <c r="H769" s="8"/>
      <c r="I769" s="8"/>
      <c r="J769" s="9"/>
    </row>
    <row r="770" spans="1:10">
      <c r="A770" s="7"/>
      <c r="B770" s="8"/>
      <c r="C770" s="8"/>
      <c r="D770" s="8"/>
      <c r="E770" s="8"/>
      <c r="F770" s="8"/>
      <c r="G770" s="8"/>
      <c r="H770" s="8"/>
      <c r="I770" s="8"/>
      <c r="J770" s="9"/>
    </row>
    <row r="771" spans="1:10">
      <c r="A771" s="7"/>
      <c r="B771" s="8"/>
      <c r="C771" s="8"/>
      <c r="D771" s="8"/>
      <c r="E771" s="8"/>
      <c r="F771" s="8"/>
      <c r="G771" s="8"/>
      <c r="H771" s="8"/>
      <c r="I771" s="8"/>
      <c r="J771" s="9"/>
    </row>
    <row r="772" spans="1:10">
      <c r="A772" s="7"/>
      <c r="B772" s="8"/>
      <c r="C772" s="8"/>
      <c r="D772" s="8"/>
      <c r="E772" s="8"/>
      <c r="F772" s="8"/>
      <c r="G772" s="8"/>
      <c r="H772" s="8"/>
      <c r="I772" s="8"/>
      <c r="J772" s="9"/>
    </row>
    <row r="773" spans="1:10">
      <c r="A773" s="7"/>
      <c r="B773" s="8"/>
      <c r="C773" s="8"/>
      <c r="D773" s="8"/>
      <c r="E773" s="8"/>
      <c r="F773" s="8"/>
      <c r="G773" s="8"/>
      <c r="H773" s="8"/>
      <c r="I773" s="8"/>
      <c r="J773" s="9"/>
    </row>
    <row r="774" spans="1:10">
      <c r="A774" s="7"/>
      <c r="B774" s="8"/>
      <c r="C774" s="8"/>
      <c r="D774" s="8"/>
      <c r="E774" s="8"/>
      <c r="F774" s="8"/>
      <c r="G774" s="8"/>
      <c r="H774" s="8"/>
      <c r="I774" s="8"/>
      <c r="J774" s="9"/>
    </row>
    <row r="775" spans="1:10">
      <c r="A775" s="7"/>
      <c r="B775" s="8"/>
      <c r="C775" s="8"/>
      <c r="D775" s="8"/>
      <c r="E775" s="8"/>
      <c r="F775" s="8"/>
      <c r="G775" s="8"/>
      <c r="H775" s="8"/>
      <c r="I775" s="8"/>
      <c r="J775" s="9"/>
    </row>
    <row r="776" spans="1:10">
      <c r="A776" s="7"/>
      <c r="B776" s="8"/>
      <c r="C776" s="8"/>
      <c r="D776" s="8"/>
      <c r="E776" s="8"/>
      <c r="F776" s="8"/>
      <c r="G776" s="8"/>
      <c r="H776" s="8"/>
      <c r="I776" s="8"/>
      <c r="J776" s="9"/>
    </row>
  </sheetData>
  <mergeCells count="20">
    <mergeCell ref="A1:C6"/>
    <mergeCell ref="D1:G2"/>
    <mergeCell ref="H1:J6"/>
    <mergeCell ref="D3:F4"/>
    <mergeCell ref="D5:F5"/>
    <mergeCell ref="D6:F6"/>
    <mergeCell ref="B761:C761"/>
    <mergeCell ref="A7:A8"/>
    <mergeCell ref="C759:D759"/>
    <mergeCell ref="D761:E761"/>
    <mergeCell ref="C760:D760"/>
    <mergeCell ref="C7:C8"/>
    <mergeCell ref="D7:D8"/>
    <mergeCell ref="J7:J8"/>
    <mergeCell ref="E7:E8"/>
    <mergeCell ref="H7:H8"/>
    <mergeCell ref="B7:B8"/>
    <mergeCell ref="F7:F8"/>
    <mergeCell ref="G7:G8"/>
    <mergeCell ref="I7:I8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2025-09-12T14:42:45Z</dcterms:modified>
</cp:coreProperties>
</file>